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ymds-16\Desktop\"/>
    </mc:Choice>
  </mc:AlternateContent>
  <xr:revisionPtr revIDLastSave="0" documentId="13_ncr:1_{D2FF0335-5143-4B0B-8FDF-C4A5C0740B14}" xr6:coauthVersionLast="47" xr6:coauthVersionMax="47" xr10:uidLastSave="{00000000-0000-0000-0000-000000000000}"/>
  <bookViews>
    <workbookView xWindow="-120" yWindow="-120" windowWidth="19440" windowHeight="15000" activeTab="1" xr2:uid="{00000000-000D-0000-FFFF-FFFF00000000}"/>
  </bookViews>
  <sheets>
    <sheet name="商品リスト&amp;JANコード（ 2023.8.28更新）" sheetId="3" r:id="rId1"/>
    <sheet name="こちらの注文書シートをご利用ください" sheetId="6" r:id="rId2"/>
    <sheet name="入力例" sheetId="7" r:id="rId3"/>
  </sheets>
  <definedNames>
    <definedName name="_xlnm._FilterDatabase" localSheetId="0" hidden="1">'商品リスト&amp;JANコード（ 2023.8.28更新）'!$A$1:$J$648</definedName>
    <definedName name="_xlnm.Print_Area" localSheetId="1">こちらの注文書シートをご利用ください!$A$1:$J$48</definedName>
    <definedName name="_xlnm.Print_Area" localSheetId="2">入力例!$A$1:$I$44</definedName>
  </definedNames>
  <calcPr calcId="181029"/>
</workbook>
</file>

<file path=xl/calcChain.xml><?xml version="1.0" encoding="utf-8"?>
<calcChain xmlns="http://schemas.openxmlformats.org/spreadsheetml/2006/main">
  <c r="F585" i="3" l="1"/>
  <c r="F586" i="3"/>
  <c r="F587" i="3"/>
  <c r="F588" i="3"/>
  <c r="F589" i="3"/>
  <c r="F590" i="3"/>
  <c r="F591" i="3"/>
  <c r="F592" i="3"/>
  <c r="F593" i="3"/>
  <c r="F594" i="3"/>
  <c r="F595" i="3"/>
  <c r="F596" i="3"/>
  <c r="F597" i="3"/>
  <c r="F598" i="3"/>
  <c r="F599" i="3"/>
  <c r="F600" i="3"/>
  <c r="F601" i="3"/>
  <c r="F602" i="3"/>
  <c r="F603" i="3"/>
  <c r="F604" i="3"/>
  <c r="F605" i="3"/>
  <c r="F606" i="3"/>
  <c r="F607" i="3"/>
  <c r="F608" i="3"/>
  <c r="F609" i="3"/>
  <c r="F610" i="3"/>
  <c r="F611" i="3"/>
  <c r="F612" i="3"/>
  <c r="F613" i="3"/>
  <c r="F614" i="3"/>
  <c r="F615" i="3"/>
  <c r="F616" i="3"/>
  <c r="F617" i="3"/>
  <c r="F618" i="3"/>
  <c r="F619" i="3"/>
  <c r="F620" i="3"/>
  <c r="F621" i="3"/>
  <c r="F622" i="3"/>
  <c r="F623" i="3"/>
  <c r="F624" i="3"/>
  <c r="F625" i="3"/>
  <c r="F626" i="3"/>
  <c r="F627" i="3"/>
  <c r="F628" i="3"/>
  <c r="F629" i="3"/>
  <c r="F630" i="3"/>
  <c r="F631" i="3"/>
  <c r="F632" i="3"/>
  <c r="F633" i="3"/>
  <c r="F634" i="3"/>
  <c r="F635" i="3"/>
  <c r="F636" i="3"/>
  <c r="F637" i="3"/>
  <c r="F638" i="3"/>
  <c r="F639" i="3"/>
  <c r="F640" i="3"/>
  <c r="F641" i="3"/>
  <c r="F642" i="3"/>
  <c r="F643" i="3"/>
  <c r="F644" i="3"/>
  <c r="F181" i="3"/>
  <c r="F645" i="3"/>
  <c r="F553" i="3"/>
  <c r="F554" i="3"/>
  <c r="F555" i="3"/>
  <c r="F556" i="3"/>
  <c r="F557" i="3"/>
  <c r="F558" i="3"/>
  <c r="F559" i="3"/>
  <c r="F560" i="3"/>
  <c r="F561" i="3"/>
  <c r="F562" i="3"/>
  <c r="F563" i="3"/>
  <c r="F564" i="3"/>
  <c r="F565" i="3"/>
  <c r="F566" i="3"/>
  <c r="F567" i="3"/>
  <c r="F568" i="3"/>
  <c r="F569" i="3"/>
  <c r="F570" i="3"/>
  <c r="F571" i="3"/>
  <c r="F572" i="3"/>
  <c r="F573" i="3"/>
  <c r="F574" i="3"/>
  <c r="F575" i="3"/>
  <c r="F576"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F287" i="3"/>
  <c r="F288" i="3"/>
  <c r="F289" i="3"/>
  <c r="F290" i="3"/>
  <c r="F291" i="3"/>
  <c r="F292" i="3"/>
  <c r="F293" i="3"/>
  <c r="F294" i="3"/>
  <c r="F295" i="3"/>
  <c r="F296" i="3"/>
  <c r="F297" i="3"/>
  <c r="F298" i="3"/>
  <c r="F299" i="3"/>
  <c r="F300" i="3"/>
  <c r="F301" i="3"/>
  <c r="F302" i="3"/>
  <c r="F303" i="3"/>
  <c r="F304" i="3"/>
  <c r="F305" i="3"/>
  <c r="F306" i="3"/>
  <c r="F307" i="3"/>
  <c r="F308" i="3"/>
  <c r="F309" i="3"/>
  <c r="F310" i="3"/>
  <c r="F311" i="3"/>
  <c r="F312" i="3"/>
  <c r="F313" i="3"/>
  <c r="F314" i="3"/>
  <c r="F315" i="3"/>
  <c r="F316" i="3"/>
  <c r="F317" i="3"/>
  <c r="F318" i="3"/>
  <c r="F319" i="3"/>
  <c r="F320" i="3"/>
  <c r="F321" i="3"/>
  <c r="F322" i="3"/>
  <c r="F323" i="3"/>
  <c r="F324" i="3"/>
  <c r="F325" i="3"/>
  <c r="F326" i="3"/>
  <c r="F327" i="3"/>
  <c r="F328" i="3"/>
  <c r="F329" i="3"/>
  <c r="F330" i="3"/>
  <c r="F331" i="3"/>
  <c r="F332" i="3"/>
  <c r="F333" i="3"/>
  <c r="F334" i="3"/>
  <c r="F335" i="3"/>
  <c r="F336" i="3"/>
  <c r="F337" i="3"/>
  <c r="F338" i="3"/>
  <c r="F339" i="3"/>
  <c r="F340" i="3"/>
  <c r="F341" i="3"/>
  <c r="F342" i="3"/>
  <c r="F343" i="3"/>
  <c r="F344" i="3"/>
  <c r="F345" i="3"/>
  <c r="F346" i="3"/>
  <c r="F347" i="3"/>
  <c r="F348" i="3"/>
  <c r="F349" i="3"/>
  <c r="F350" i="3"/>
  <c r="F351" i="3"/>
  <c r="F352" i="3"/>
  <c r="F353" i="3"/>
  <c r="F354" i="3"/>
  <c r="F355" i="3"/>
  <c r="F356" i="3"/>
  <c r="F357" i="3"/>
  <c r="F358" i="3"/>
  <c r="F359" i="3"/>
  <c r="F360" i="3"/>
  <c r="F361" i="3"/>
  <c r="F362" i="3"/>
  <c r="F363" i="3"/>
  <c r="F364" i="3"/>
  <c r="F365" i="3"/>
  <c r="F366" i="3"/>
  <c r="F367" i="3"/>
  <c r="F368" i="3"/>
  <c r="F369" i="3"/>
  <c r="F370" i="3"/>
  <c r="F371" i="3"/>
  <c r="F372" i="3"/>
  <c r="F373" i="3"/>
  <c r="F374" i="3"/>
  <c r="F375" i="3"/>
  <c r="F376" i="3"/>
  <c r="F377" i="3"/>
  <c r="F378" i="3"/>
  <c r="F379" i="3"/>
  <c r="F380" i="3"/>
  <c r="F381" i="3"/>
  <c r="F382" i="3"/>
  <c r="F383" i="3"/>
  <c r="F384" i="3"/>
  <c r="F385" i="3"/>
  <c r="F386" i="3"/>
  <c r="F387" i="3"/>
  <c r="F388" i="3"/>
  <c r="F389" i="3"/>
  <c r="F390" i="3"/>
  <c r="F391" i="3"/>
  <c r="F392" i="3"/>
  <c r="F393" i="3"/>
  <c r="F394" i="3"/>
  <c r="F395" i="3"/>
  <c r="F396" i="3"/>
  <c r="F397" i="3"/>
  <c r="F398" i="3"/>
  <c r="F399" i="3"/>
  <c r="F400" i="3"/>
  <c r="F401" i="3"/>
  <c r="F402" i="3"/>
  <c r="F403" i="3"/>
  <c r="F404" i="3"/>
  <c r="F405" i="3"/>
  <c r="F406" i="3"/>
  <c r="F407" i="3"/>
  <c r="F408" i="3"/>
  <c r="F409" i="3"/>
  <c r="F410" i="3"/>
  <c r="F411" i="3"/>
  <c r="F412" i="3"/>
  <c r="F413" i="3"/>
  <c r="F414" i="3"/>
  <c r="F415" i="3"/>
  <c r="F416" i="3"/>
  <c r="F417" i="3"/>
  <c r="F418" i="3"/>
  <c r="F419" i="3"/>
  <c r="F420" i="3"/>
  <c r="F421" i="3"/>
  <c r="F422" i="3"/>
  <c r="F423" i="3"/>
  <c r="F424" i="3"/>
  <c r="F425" i="3"/>
  <c r="F426" i="3"/>
  <c r="F427" i="3"/>
  <c r="F428" i="3"/>
  <c r="F429" i="3"/>
  <c r="F430" i="3"/>
  <c r="F431" i="3"/>
  <c r="F432" i="3"/>
  <c r="F433" i="3"/>
  <c r="F434" i="3"/>
  <c r="F435" i="3"/>
  <c r="F436" i="3"/>
  <c r="F437" i="3"/>
  <c r="F438" i="3"/>
  <c r="F439" i="3"/>
  <c r="F440" i="3"/>
  <c r="F441" i="3"/>
  <c r="F442" i="3"/>
  <c r="F443" i="3"/>
  <c r="F444" i="3"/>
  <c r="F445" i="3"/>
  <c r="F446" i="3"/>
  <c r="F447" i="3"/>
  <c r="F448" i="3"/>
  <c r="F449" i="3"/>
  <c r="F450" i="3"/>
  <c r="F451" i="3"/>
  <c r="F452" i="3"/>
  <c r="F453" i="3"/>
  <c r="F454" i="3"/>
  <c r="F455" i="3"/>
  <c r="F456" i="3"/>
  <c r="F457" i="3"/>
  <c r="F458" i="3"/>
  <c r="F459" i="3"/>
  <c r="F460" i="3"/>
  <c r="F461" i="3"/>
  <c r="F462" i="3"/>
  <c r="F463" i="3"/>
  <c r="F464" i="3"/>
  <c r="F465" i="3"/>
  <c r="F466" i="3"/>
  <c r="F467" i="3"/>
  <c r="F468" i="3"/>
  <c r="F469" i="3"/>
  <c r="F470" i="3"/>
  <c r="F471" i="3"/>
  <c r="F472" i="3"/>
  <c r="F473" i="3"/>
  <c r="F474" i="3"/>
  <c r="F475" i="3"/>
  <c r="F476" i="3"/>
  <c r="F477" i="3"/>
  <c r="F478" i="3"/>
  <c r="F479" i="3"/>
  <c r="F480" i="3"/>
  <c r="F481" i="3"/>
  <c r="F482" i="3"/>
  <c r="F483" i="3"/>
  <c r="F484" i="3"/>
  <c r="F485" i="3"/>
  <c r="F486" i="3"/>
  <c r="F487" i="3"/>
  <c r="F488" i="3"/>
  <c r="F489" i="3"/>
  <c r="F490" i="3"/>
  <c r="F491" i="3"/>
  <c r="F492" i="3"/>
  <c r="F493" i="3"/>
  <c r="F494" i="3"/>
  <c r="F495" i="3"/>
  <c r="F496" i="3"/>
  <c r="F497" i="3"/>
  <c r="F498" i="3"/>
  <c r="F499" i="3"/>
  <c r="F500" i="3"/>
  <c r="F501" i="3"/>
  <c r="F502" i="3"/>
  <c r="F503" i="3"/>
  <c r="F504" i="3"/>
  <c r="F505" i="3"/>
  <c r="F506" i="3"/>
  <c r="F507" i="3"/>
  <c r="F508" i="3"/>
  <c r="F509" i="3"/>
  <c r="F510" i="3"/>
  <c r="F511" i="3"/>
  <c r="F512" i="3"/>
  <c r="F513" i="3"/>
  <c r="F514" i="3"/>
  <c r="F515" i="3"/>
  <c r="F516" i="3"/>
  <c r="F517" i="3"/>
  <c r="F518" i="3"/>
  <c r="F519" i="3"/>
  <c r="F520" i="3"/>
  <c r="F521" i="3"/>
  <c r="F522" i="3"/>
  <c r="F523" i="3"/>
  <c r="F524" i="3"/>
  <c r="F525" i="3"/>
  <c r="F526" i="3"/>
  <c r="F527" i="3"/>
  <c r="F528" i="3"/>
  <c r="F529" i="3"/>
  <c r="F530" i="3"/>
  <c r="F531" i="3"/>
  <c r="F532" i="3"/>
  <c r="F533" i="3"/>
  <c r="F534" i="3"/>
  <c r="F535" i="3"/>
  <c r="F536" i="3"/>
  <c r="F537" i="3"/>
  <c r="F538" i="3"/>
  <c r="F539" i="3"/>
  <c r="F540" i="3"/>
  <c r="F541" i="3"/>
  <c r="F542" i="3"/>
  <c r="F543" i="3"/>
  <c r="F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552" i="3" l="1"/>
  <c r="C36" i="6"/>
  <c r="J36" i="6" s="1"/>
  <c r="C35" i="6"/>
  <c r="D35" i="6" s="1"/>
  <c r="C34" i="6"/>
  <c r="J34" i="6" s="1"/>
  <c r="C33" i="6"/>
  <c r="D33" i="6" s="1"/>
  <c r="C32" i="6"/>
  <c r="J32" i="6" s="1"/>
  <c r="F584" i="3"/>
  <c r="F74" i="3"/>
  <c r="F2" i="3"/>
  <c r="C32" i="7"/>
  <c r="D32" i="7" s="1"/>
  <c r="C31" i="7"/>
  <c r="D31" i="7" s="1"/>
  <c r="F31" i="7"/>
  <c r="G31" i="7"/>
  <c r="H32" i="7" l="1"/>
  <c r="D34" i="6"/>
  <c r="D36" i="6"/>
  <c r="D32" i="6"/>
  <c r="F33" i="6"/>
  <c r="G33" i="6" s="1"/>
  <c r="H33" i="6"/>
  <c r="I33" i="6" s="1"/>
  <c r="J33" i="6"/>
  <c r="F35" i="6"/>
  <c r="G35" i="6" s="1"/>
  <c r="H35" i="6"/>
  <c r="I35" i="6" s="1"/>
  <c r="J35" i="6"/>
  <c r="F32" i="6"/>
  <c r="G32" i="6" s="1"/>
  <c r="H32" i="6"/>
  <c r="I32" i="6" s="1"/>
  <c r="F34" i="6"/>
  <c r="G34" i="6" s="1"/>
  <c r="H34" i="6"/>
  <c r="I34" i="6" s="1"/>
  <c r="F36" i="6"/>
  <c r="G36" i="6" s="1"/>
  <c r="H36" i="6"/>
  <c r="I36" i="6" s="1"/>
  <c r="H31" i="7"/>
  <c r="C12" i="6" l="1"/>
  <c r="C21" i="6" l="1"/>
  <c r="F21" i="6" l="1"/>
  <c r="G21" i="6" s="1"/>
  <c r="C27" i="7"/>
  <c r="H27" i="7" s="1"/>
  <c r="C25" i="7"/>
  <c r="D25" i="7" s="1"/>
  <c r="F25" i="7"/>
  <c r="G25" i="7"/>
  <c r="F27" i="7" l="1"/>
  <c r="G27" i="7" s="1"/>
  <c r="I27" i="7"/>
  <c r="D27" i="7"/>
  <c r="H25" i="7"/>
  <c r="I25" i="7" s="1"/>
  <c r="J42" i="6"/>
  <c r="G23" i="7" l="1"/>
  <c r="G22" i="7"/>
  <c r="G21" i="7"/>
  <c r="G20" i="7"/>
  <c r="G19" i="7"/>
  <c r="G18" i="7"/>
  <c r="G17" i="7"/>
  <c r="G16" i="7"/>
  <c r="G15" i="7"/>
  <c r="G14" i="7"/>
  <c r="G13" i="7"/>
  <c r="E42" i="6"/>
  <c r="F41" i="7" l="1"/>
  <c r="F40" i="7"/>
  <c r="F39" i="7"/>
  <c r="F38" i="7"/>
  <c r="F37" i="7"/>
  <c r="F36" i="7"/>
  <c r="F35" i="7"/>
  <c r="F34" i="7"/>
  <c r="F30" i="7"/>
  <c r="F28" i="7"/>
  <c r="F24" i="7"/>
  <c r="G41" i="7" l="1"/>
  <c r="C41" i="7"/>
  <c r="H41" i="7" s="1"/>
  <c r="I41" i="7" s="1"/>
  <c r="G40" i="7"/>
  <c r="C40" i="7"/>
  <c r="H40" i="7" s="1"/>
  <c r="I40" i="7" s="1"/>
  <c r="G39" i="7"/>
  <c r="C39" i="7"/>
  <c r="H39" i="7" s="1"/>
  <c r="I39" i="7" s="1"/>
  <c r="G38" i="7"/>
  <c r="C38" i="7"/>
  <c r="D38" i="7" s="1"/>
  <c r="G37" i="7"/>
  <c r="C37" i="7"/>
  <c r="H37" i="7" s="1"/>
  <c r="I37" i="7" s="1"/>
  <c r="G36" i="7"/>
  <c r="C36" i="7"/>
  <c r="H36" i="7" s="1"/>
  <c r="I36" i="7" s="1"/>
  <c r="G35" i="7"/>
  <c r="C35" i="7"/>
  <c r="H35" i="7" s="1"/>
  <c r="I35" i="7" s="1"/>
  <c r="G34" i="7"/>
  <c r="C34" i="7"/>
  <c r="D34" i="7" s="1"/>
  <c r="G33" i="7"/>
  <c r="G32" i="7"/>
  <c r="E42" i="7" s="1"/>
  <c r="I32" i="7"/>
  <c r="G30" i="7"/>
  <c r="I29" i="7"/>
  <c r="G28" i="7"/>
  <c r="C28" i="7"/>
  <c r="H28" i="7" s="1"/>
  <c r="I28" i="7" s="1"/>
  <c r="C26" i="7"/>
  <c r="D26" i="7" s="1"/>
  <c r="G24" i="7"/>
  <c r="C24" i="7"/>
  <c r="H24" i="7" s="1"/>
  <c r="I24" i="7" s="1"/>
  <c r="H1" i="7"/>
  <c r="C41" i="6"/>
  <c r="J41" i="6" s="1"/>
  <c r="C40" i="6"/>
  <c r="J40" i="6" s="1"/>
  <c r="C39" i="6"/>
  <c r="J39" i="6" s="1"/>
  <c r="C38" i="6"/>
  <c r="J38" i="6" s="1"/>
  <c r="C37" i="6"/>
  <c r="J37" i="6" s="1"/>
  <c r="C31" i="6"/>
  <c r="J31" i="6" s="1"/>
  <c r="C30" i="6"/>
  <c r="J30" i="6" s="1"/>
  <c r="C29" i="6"/>
  <c r="J29" i="6" s="1"/>
  <c r="C28" i="6"/>
  <c r="J28" i="6" s="1"/>
  <c r="C27" i="6"/>
  <c r="J27" i="6" s="1"/>
  <c r="C26" i="6"/>
  <c r="C25" i="6"/>
  <c r="J25" i="6" s="1"/>
  <c r="C24" i="6"/>
  <c r="J24" i="6" s="1"/>
  <c r="C23" i="6"/>
  <c r="J23" i="6" s="1"/>
  <c r="C22" i="6"/>
  <c r="J22" i="6" s="1"/>
  <c r="J21" i="6"/>
  <c r="C20" i="6"/>
  <c r="J20" i="6" s="1"/>
  <c r="C19" i="6"/>
  <c r="C18" i="6"/>
  <c r="C17" i="6"/>
  <c r="J17" i="6" s="1"/>
  <c r="C16" i="6"/>
  <c r="J16" i="6" s="1"/>
  <c r="C15" i="6"/>
  <c r="J15" i="6" s="1"/>
  <c r="C14" i="6"/>
  <c r="J14" i="6" s="1"/>
  <c r="C13" i="6"/>
  <c r="J13" i="6" s="1"/>
  <c r="J12" i="6"/>
  <c r="H1" i="6"/>
  <c r="J19" i="6" l="1"/>
  <c r="F19" i="6"/>
  <c r="G19" i="6" s="1"/>
  <c r="J18" i="6"/>
  <c r="D18" i="6"/>
  <c r="J26" i="6"/>
  <c r="F26" i="6"/>
  <c r="G26" i="6" s="1"/>
  <c r="F15" i="6"/>
  <c r="G15" i="6" s="1"/>
  <c r="F27" i="6"/>
  <c r="G27" i="6" s="1"/>
  <c r="F37" i="6"/>
  <c r="G37" i="6" s="1"/>
  <c r="F41" i="6"/>
  <c r="G41" i="6" s="1"/>
  <c r="F13" i="6"/>
  <c r="G13" i="6" s="1"/>
  <c r="F12" i="6"/>
  <c r="G12" i="6" s="1"/>
  <c r="F16" i="6"/>
  <c r="G16" i="6" s="1"/>
  <c r="F20" i="6"/>
  <c r="G20" i="6" s="1"/>
  <c r="F24" i="6"/>
  <c r="G24" i="6" s="1"/>
  <c r="F28" i="6"/>
  <c r="G28" i="6" s="1"/>
  <c r="F23" i="6"/>
  <c r="G23" i="6" s="1"/>
  <c r="F38" i="6"/>
  <c r="G38" i="6" s="1"/>
  <c r="F17" i="6"/>
  <c r="G17" i="6" s="1"/>
  <c r="F39" i="6"/>
  <c r="G39" i="6" s="1"/>
  <c r="F14" i="6"/>
  <c r="G14" i="6" s="1"/>
  <c r="F18" i="6"/>
  <c r="G18" i="6" s="1"/>
  <c r="F22" i="6"/>
  <c r="G22" i="6" s="1"/>
  <c r="F30" i="6"/>
  <c r="G30" i="6" s="1"/>
  <c r="F31" i="6"/>
  <c r="G31" i="6" s="1"/>
  <c r="F40" i="6"/>
  <c r="G40" i="6" s="1"/>
  <c r="F25" i="6"/>
  <c r="G25" i="6" s="1"/>
  <c r="F29" i="6"/>
  <c r="G29" i="6" s="1"/>
  <c r="D13" i="6"/>
  <c r="H15" i="6"/>
  <c r="I15" i="6" s="1"/>
  <c r="H27" i="6"/>
  <c r="I27" i="6" s="1"/>
  <c r="D41" i="6"/>
  <c r="D12" i="6"/>
  <c r="D16" i="6"/>
  <c r="D20" i="6"/>
  <c r="D24" i="6"/>
  <c r="D28" i="6"/>
  <c r="H25" i="6"/>
  <c r="I25" i="6" s="1"/>
  <c r="H23" i="6"/>
  <c r="I23" i="6" s="1"/>
  <c r="D37" i="6"/>
  <c r="H38" i="6"/>
  <c r="I38" i="6" s="1"/>
  <c r="H21" i="6"/>
  <c r="I21" i="6" s="1"/>
  <c r="H29" i="6"/>
  <c r="I29" i="6" s="1"/>
  <c r="H39" i="6"/>
  <c r="I39" i="6" s="1"/>
  <c r="D14" i="6"/>
  <c r="D22" i="6"/>
  <c r="D26" i="6"/>
  <c r="H30" i="6"/>
  <c r="I30" i="6" s="1"/>
  <c r="H31" i="6"/>
  <c r="I31" i="6" s="1"/>
  <c r="D17" i="6"/>
  <c r="H40" i="6"/>
  <c r="I40" i="6" s="1"/>
  <c r="H19" i="6"/>
  <c r="I19" i="6" s="1"/>
  <c r="H33" i="7"/>
  <c r="I33" i="7" s="1"/>
  <c r="H22" i="6"/>
  <c r="I22" i="6" s="1"/>
  <c r="D25" i="6"/>
  <c r="H41" i="6"/>
  <c r="I41" i="6" s="1"/>
  <c r="H30" i="7"/>
  <c r="I30" i="7" s="1"/>
  <c r="H34" i="7"/>
  <c r="I34" i="7" s="1"/>
  <c r="H26" i="7"/>
  <c r="H38" i="7"/>
  <c r="I38" i="7" s="1"/>
  <c r="D37" i="7"/>
  <c r="D41" i="7"/>
  <c r="D24" i="7"/>
  <c r="D28" i="7"/>
  <c r="D36" i="7"/>
  <c r="D40" i="7"/>
  <c r="D35" i="7"/>
  <c r="D39" i="7"/>
  <c r="H37" i="6"/>
  <c r="I37" i="6" s="1"/>
  <c r="H13" i="6"/>
  <c r="I13" i="6" s="1"/>
  <c r="H26" i="6"/>
  <c r="I26" i="6" s="1"/>
  <c r="D29" i="6"/>
  <c r="D38" i="6"/>
  <c r="H18" i="6"/>
  <c r="I18" i="6" s="1"/>
  <c r="D21" i="6"/>
  <c r="H17" i="6"/>
  <c r="I17" i="6" s="1"/>
  <c r="H14" i="6"/>
  <c r="I14" i="6" s="1"/>
  <c r="D15" i="6"/>
  <c r="D19" i="6"/>
  <c r="D23" i="6"/>
  <c r="D27" i="6"/>
  <c r="D31" i="6"/>
  <c r="D40" i="6"/>
  <c r="H16" i="6"/>
  <c r="I16" i="6" s="1"/>
  <c r="H20" i="6"/>
  <c r="I20" i="6" s="1"/>
  <c r="H24" i="6"/>
  <c r="I24" i="6" s="1"/>
  <c r="H12" i="6"/>
  <c r="I12" i="6" s="1"/>
  <c r="H28" i="6"/>
  <c r="I28" i="6" s="1"/>
  <c r="D30" i="6"/>
  <c r="D39" i="6"/>
  <c r="I26" i="7" l="1"/>
  <c r="I42" i="7" s="1"/>
  <c r="F26" i="7"/>
  <c r="G26" i="7" s="1"/>
  <c r="G42" i="7" l="1"/>
  <c r="I42" i="6"/>
  <c r="G4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飯塚 健二</author>
  </authors>
  <commentList>
    <comment ref="G1" authorId="0" shapeId="0" xr:uid="{F15A4EAD-C4B0-4C5F-9E9A-57141BBA8492}">
      <text>
        <r>
          <rPr>
            <b/>
            <sz val="9"/>
            <color indexed="81"/>
            <rFont val="ＭＳ Ｐゴシック"/>
            <family val="3"/>
            <charset val="128"/>
          </rPr>
          <t>掛率に関係なく設定する商品について、「*」
注文書に表示するため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DSP23</author>
  </authors>
  <commentList>
    <comment ref="E12" authorId="0" shapeId="0" xr:uid="{00000000-0006-0000-0200-000001000000}">
      <text>
        <r>
          <rPr>
            <b/>
            <sz val="36"/>
            <color indexed="81"/>
            <rFont val="ＭＳ Ｐゴシック"/>
            <family val="3"/>
            <charset val="128"/>
          </rPr>
          <t>⑨　</t>
        </r>
        <r>
          <rPr>
            <sz val="16"/>
            <color indexed="81"/>
            <rFont val="ＭＳ Ｐゴシック"/>
            <family val="3"/>
            <charset val="128"/>
          </rPr>
          <t>数量入力</t>
        </r>
      </text>
    </comment>
    <comment ref="B13" authorId="0" shapeId="0" xr:uid="{00000000-0006-0000-0200-000002000000}">
      <text>
        <r>
          <rPr>
            <sz val="36"/>
            <color indexed="81"/>
            <rFont val="ＭＳ Ｐゴシック"/>
            <family val="3"/>
            <charset val="128"/>
          </rPr>
          <t>⑧</t>
        </r>
        <r>
          <rPr>
            <sz val="18"/>
            <color indexed="81"/>
            <rFont val="ＭＳ Ｐゴシック"/>
            <family val="3"/>
            <charset val="128"/>
          </rPr>
          <t>　　</t>
        </r>
        <r>
          <rPr>
            <sz val="16"/>
            <color indexed="81"/>
            <rFont val="ＭＳ Ｐゴシック"/>
            <family val="3"/>
            <charset val="128"/>
          </rPr>
          <t xml:space="preserve">（-）ハイフンを忘れずに入力してください。
　　　　　※ハイフンがないと商品名が表示されません。
</t>
        </r>
        <r>
          <rPr>
            <sz val="14"/>
            <color indexed="81"/>
            <rFont val="ＭＳ Ｐゴシック"/>
            <family val="3"/>
            <charset val="128"/>
          </rPr>
          <t xml:space="preserve">
　　　　　　　　　　　　　　　　　　　　 　　　　↓　
　　　　</t>
        </r>
        <r>
          <rPr>
            <sz val="16"/>
            <color indexed="81"/>
            <rFont val="ＭＳ Ｐゴシック"/>
            <family val="3"/>
            <charset val="128"/>
          </rPr>
          <t>　　　　　　　　　　　　　
　　　　　　　●●●●●　　　　　―　　　　　●●●
　　　　　（商品コード　５桁）　　　　　　　　　（柄番　３桁)
　※商品コードは左下別シート【商品リスト年/月更新】を参照ください。
　</t>
        </r>
      </text>
    </comment>
    <comment ref="B16" authorId="0" shapeId="0" xr:uid="{00000000-0006-0000-0200-000003000000}">
      <text>
        <r>
          <rPr>
            <sz val="16"/>
            <color indexed="81"/>
            <rFont val="ＭＳ Ｐゴシック"/>
            <family val="3"/>
            <charset val="128"/>
          </rPr>
          <t>※　柄番のない商品は商品コード
　　 ５桁のみ 入力してください。</t>
        </r>
        <r>
          <rPr>
            <sz val="18"/>
            <color indexed="81"/>
            <rFont val="ＭＳ Ｐゴシック"/>
            <family val="3"/>
            <charset val="128"/>
          </rPr>
          <t>　　</t>
        </r>
      </text>
    </comment>
    <comment ref="J26" authorId="0" shapeId="0" xr:uid="{00000000-0006-0000-0200-000004000000}">
      <text>
        <r>
          <rPr>
            <sz val="16"/>
            <color indexed="81"/>
            <rFont val="ＭＳ Ｐゴシック"/>
            <family val="3"/>
            <charset val="128"/>
          </rPr>
          <t>※注意
欄外に(*)表示の商品につきましては、
掛率に関係なく　一律の単価設定となっていす。</t>
        </r>
      </text>
    </comment>
  </commentList>
</comments>
</file>

<file path=xl/sharedStrings.xml><?xml version="1.0" encoding="utf-8"?>
<sst xmlns="http://schemas.openxmlformats.org/spreadsheetml/2006/main" count="2680" uniqueCount="1843">
  <si>
    <t>商品名</t>
  </si>
  <si>
    <t>柄名</t>
  </si>
  <si>
    <t xml:space="preserve">無地　ﾛｰｽﾞ                      </t>
  </si>
  <si>
    <t xml:space="preserve">４８　むす美一越　無地                  </t>
  </si>
  <si>
    <t>ポリエステル紬　リバーシブル　金封ふくさ</t>
  </si>
  <si>
    <t>ご注文書</t>
    <rPh sb="1" eb="4">
      <t>チュウモンショ</t>
    </rPh>
    <phoneticPr fontId="22"/>
  </si>
  <si>
    <t>貴社名</t>
    <rPh sb="0" eb="2">
      <t>キシャ</t>
    </rPh>
    <rPh sb="2" eb="3">
      <t>メイ</t>
    </rPh>
    <phoneticPr fontId="22"/>
  </si>
  <si>
    <t>ご担当者様</t>
    <rPh sb="1" eb="3">
      <t>タントウ</t>
    </rPh>
    <rPh sb="3" eb="4">
      <t>シャ</t>
    </rPh>
    <rPh sb="4" eb="5">
      <t>サマ</t>
    </rPh>
    <phoneticPr fontId="22"/>
  </si>
  <si>
    <t>商品名</t>
    <rPh sb="0" eb="3">
      <t>ショウヒンメイ</t>
    </rPh>
    <phoneticPr fontId="22"/>
  </si>
  <si>
    <t>柄名</t>
    <rPh sb="0" eb="1">
      <t>ガラ</t>
    </rPh>
    <rPh sb="1" eb="2">
      <t>メイ</t>
    </rPh>
    <phoneticPr fontId="22"/>
  </si>
  <si>
    <t>数量</t>
    <rPh sb="0" eb="2">
      <t>スウリョウ</t>
    </rPh>
    <phoneticPr fontId="22"/>
  </si>
  <si>
    <t>合計</t>
    <rPh sb="0" eb="2">
      <t>ゴウケイ</t>
    </rPh>
    <phoneticPr fontId="22"/>
  </si>
  <si>
    <t>合計（税抜）</t>
    <rPh sb="0" eb="2">
      <t>ゴウケイ</t>
    </rPh>
    <rPh sb="3" eb="4">
      <t>ゼイ</t>
    </rPh>
    <rPh sb="4" eb="5">
      <t>ヌ</t>
    </rPh>
    <phoneticPr fontId="22"/>
  </si>
  <si>
    <t>商品柄コード</t>
    <rPh sb="0" eb="2">
      <t>ショウヒン</t>
    </rPh>
    <rPh sb="2" eb="3">
      <t>ガラ</t>
    </rPh>
    <phoneticPr fontId="18"/>
  </si>
  <si>
    <t>〒604-0031京都市中京区新町通二条南入ル
TEL:075-256-0123(代表)  FAX:075-256-0256</t>
    <phoneticPr fontId="18"/>
  </si>
  <si>
    <t>上代計</t>
    <rPh sb="0" eb="2">
      <t>ジョウダイ</t>
    </rPh>
    <rPh sb="2" eb="3">
      <t>ケイ</t>
    </rPh>
    <phoneticPr fontId="22"/>
  </si>
  <si>
    <t>@単価</t>
    <rPh sb="1" eb="3">
      <t>タンカ</t>
    </rPh>
    <phoneticPr fontId="22"/>
  </si>
  <si>
    <t>@上代</t>
    <rPh sb="1" eb="3">
      <t>ジョウダイ</t>
    </rPh>
    <phoneticPr fontId="22"/>
  </si>
  <si>
    <t>掛率</t>
    <rPh sb="0" eb="1">
      <t>カ</t>
    </rPh>
    <rPh sb="1" eb="2">
      <t>リツ</t>
    </rPh>
    <phoneticPr fontId="18"/>
  </si>
  <si>
    <t>▼支払方法</t>
    <phoneticPr fontId="18"/>
  </si>
  <si>
    <t>銀行振込(入金確認後出荷)又は商品代引。※いずれも手数料はご負担頂きますようよろしくお願いいたします</t>
    <phoneticPr fontId="18"/>
  </si>
  <si>
    <t>▼欠品時</t>
    <rPh sb="1" eb="3">
      <t>ケッピン</t>
    </rPh>
    <rPh sb="3" eb="4">
      <t>ジ</t>
    </rPh>
    <phoneticPr fontId="18"/>
  </si>
  <si>
    <t>#</t>
    <phoneticPr fontId="22"/>
  </si>
  <si>
    <t>品番</t>
    <rPh sb="0" eb="2">
      <t>ヒンバン</t>
    </rPh>
    <phoneticPr fontId="22"/>
  </si>
  <si>
    <t>http://www.ymds.co.jp/product/</t>
    <phoneticPr fontId="18"/>
  </si>
  <si>
    <t>　　　　　↓品番は、ホームページでご確認ください</t>
    <rPh sb="6" eb="8">
      <t>ヒンバン</t>
    </rPh>
    <rPh sb="18" eb="20">
      <t>カクニン</t>
    </rPh>
    <phoneticPr fontId="18"/>
  </si>
  <si>
    <t>10127-003</t>
  </si>
  <si>
    <t>10127-004</t>
  </si>
  <si>
    <t>10127-005</t>
  </si>
  <si>
    <t>10127-006</t>
  </si>
  <si>
    <t>10168-102</t>
  </si>
  <si>
    <t>10168-103</t>
  </si>
  <si>
    <t>10169-202</t>
  </si>
  <si>
    <t>10170-302</t>
  </si>
  <si>
    <t>10170-303</t>
  </si>
  <si>
    <t>10183-016</t>
  </si>
  <si>
    <t>10183-019</t>
  </si>
  <si>
    <t>10184-016</t>
  </si>
  <si>
    <t>10184-019</t>
  </si>
  <si>
    <t>10188-103</t>
  </si>
  <si>
    <t>10188-105</t>
  </si>
  <si>
    <t>10188-106</t>
  </si>
  <si>
    <t>10189-203</t>
  </si>
  <si>
    <t>10189-204</t>
  </si>
  <si>
    <t>10189-205</t>
  </si>
  <si>
    <t>10189-206</t>
  </si>
  <si>
    <t>20011-102</t>
  </si>
  <si>
    <t>20011-103</t>
  </si>
  <si>
    <t>20322-002</t>
  </si>
  <si>
    <t>20322-003</t>
  </si>
  <si>
    <t>20322-004</t>
  </si>
  <si>
    <t>20323-002</t>
  </si>
  <si>
    <t>20323-003</t>
  </si>
  <si>
    <t>20323-004</t>
  </si>
  <si>
    <t>20324-002</t>
  </si>
  <si>
    <t>20324-003</t>
  </si>
  <si>
    <t>20464-102</t>
  </si>
  <si>
    <t>20464-103</t>
  </si>
  <si>
    <t>20464-104</t>
  </si>
  <si>
    <t>20478-301</t>
  </si>
  <si>
    <t>20478-305</t>
  </si>
  <si>
    <t>20478-306</t>
  </si>
  <si>
    <t>20478-332</t>
  </si>
  <si>
    <t>20479-101</t>
  </si>
  <si>
    <t>20479-105</t>
  </si>
  <si>
    <t>20479-106</t>
  </si>
  <si>
    <t>20479-107</t>
  </si>
  <si>
    <t>20720-108</t>
  </si>
  <si>
    <t>21180-107</t>
  </si>
  <si>
    <t>21180-111</t>
  </si>
  <si>
    <t>21181-204</t>
  </si>
  <si>
    <t>21181-218</t>
  </si>
  <si>
    <t>22007-402</t>
  </si>
  <si>
    <t>30601-003</t>
  </si>
  <si>
    <t>30604-003</t>
  </si>
  <si>
    <t>50057-002</t>
  </si>
  <si>
    <t>50057-003</t>
  </si>
  <si>
    <t>50078-001</t>
  </si>
  <si>
    <t>50079-001</t>
  </si>
  <si>
    <t>50085-003</t>
  </si>
  <si>
    <t>50085-004</t>
  </si>
  <si>
    <t>50085-006</t>
  </si>
  <si>
    <t>50090-104</t>
  </si>
  <si>
    <t>50090-105</t>
  </si>
  <si>
    <t>50100-003</t>
  </si>
  <si>
    <t>50102-003</t>
  </si>
  <si>
    <t>50133-003</t>
  </si>
  <si>
    <t>51017-102</t>
  </si>
  <si>
    <t>51017-103</t>
  </si>
  <si>
    <t>51018-102</t>
  </si>
  <si>
    <t>51018-103</t>
  </si>
  <si>
    <t>60051-124</t>
  </si>
  <si>
    <t>60053-124</t>
  </si>
  <si>
    <t>80120-202</t>
  </si>
  <si>
    <t>80120-204</t>
  </si>
  <si>
    <t>90153-001</t>
  </si>
  <si>
    <t>欠品があった場合、欠品商品は一度キャンセルさせていただきます。申し訳ございませんが予めご了承下さいませ</t>
    <rPh sb="41" eb="42">
      <t>アラカジ</t>
    </rPh>
    <phoneticPr fontId="18"/>
  </si>
  <si>
    <t>下代税抜3万円未満は、送料がかかります</t>
    <rPh sb="0" eb="1">
      <t>ゲ</t>
    </rPh>
    <rPh sb="1" eb="2">
      <t>ダイ</t>
    </rPh>
    <rPh sb="2" eb="4">
      <t>ゼイヌキ</t>
    </rPh>
    <rPh sb="6" eb="7">
      <t>エン</t>
    </rPh>
    <rPh sb="7" eb="9">
      <t>ミマン</t>
    </rPh>
    <rPh sb="11" eb="13">
      <t>ソウリョウ</t>
    </rPh>
    <phoneticPr fontId="18"/>
  </si>
  <si>
    <t>▼送料</t>
    <rPh sb="1" eb="3">
      <t>ソウリョウ</t>
    </rPh>
    <phoneticPr fontId="18"/>
  </si>
  <si>
    <t>TEL</t>
    <phoneticPr fontId="22"/>
  </si>
  <si>
    <t>FAX</t>
    <phoneticPr fontId="22"/>
  </si>
  <si>
    <t>決済方法</t>
    <rPh sb="0" eb="2">
      <t>ケッサイ</t>
    </rPh>
    <rPh sb="2" eb="4">
      <t>ホウホウ</t>
    </rPh>
    <phoneticPr fontId="22"/>
  </si>
  <si>
    <t>お振込様名義</t>
    <phoneticPr fontId="22"/>
  </si>
  <si>
    <t>←「銀行振込」か「代引」かを選択</t>
    <rPh sb="2" eb="4">
      <t>ギンコウ</t>
    </rPh>
    <rPh sb="4" eb="6">
      <t>フリコミ</t>
    </rPh>
    <rPh sb="9" eb="11">
      <t>ダイビ</t>
    </rPh>
    <rPh sb="14" eb="16">
      <t>センタク</t>
    </rPh>
    <phoneticPr fontId="18"/>
  </si>
  <si>
    <t>←「銀行振込」を選択した場合</t>
    <rPh sb="2" eb="4">
      <t>ギンコウ</t>
    </rPh>
    <rPh sb="4" eb="6">
      <t>フリコミ</t>
    </rPh>
    <rPh sb="8" eb="10">
      <t>センタク</t>
    </rPh>
    <rPh sb="12" eb="14">
      <t>バアイ</t>
    </rPh>
    <phoneticPr fontId="18"/>
  </si>
  <si>
    <t>下代税抜3万円～（風呂敷50cm以下は5枚毎・70cm以上は3枚毎）</t>
    <phoneticPr fontId="18"/>
  </si>
  <si>
    <t>▼ロット</t>
    <phoneticPr fontId="18"/>
  </si>
  <si>
    <t>商品コードが間違っています</t>
  </si>
  <si>
    <t/>
  </si>
  <si>
    <t>トムソン箱S</t>
  </si>
  <si>
    <t>17×11.5×2.5cm</t>
  </si>
  <si>
    <t>10183-002</t>
    <phoneticPr fontId="18"/>
  </si>
  <si>
    <t>銀行振込</t>
  </si>
  <si>
    <t>山田繊維株式会社</t>
    <rPh sb="0" eb="2">
      <t>ヤマダ</t>
    </rPh>
    <rPh sb="2" eb="4">
      <t>センイ</t>
    </rPh>
    <rPh sb="4" eb="8">
      <t>カブシキガイシャ</t>
    </rPh>
    <phoneticPr fontId="18"/>
  </si>
  <si>
    <t>山田</t>
    <rPh sb="0" eb="2">
      <t>ヤマダ</t>
    </rPh>
    <phoneticPr fontId="18"/>
  </si>
  <si>
    <t>075-256-0256</t>
    <phoneticPr fontId="18"/>
  </si>
  <si>
    <t>ヤマダセンイカブシキガイシャ</t>
    <phoneticPr fontId="18"/>
  </si>
  <si>
    <t>営業担当</t>
    <rPh sb="0" eb="2">
      <t>エイギョウ</t>
    </rPh>
    <rPh sb="2" eb="4">
      <t>タントウ</t>
    </rPh>
    <phoneticPr fontId="18"/>
  </si>
  <si>
    <r>
      <rPr>
        <sz val="14"/>
        <color rgb="FFFF0000"/>
        <rFont val="メイリオ"/>
        <family val="3"/>
        <charset val="128"/>
      </rPr>
      <t>山田</t>
    </r>
    <r>
      <rPr>
        <sz val="14"/>
        <rFont val="メイリオ"/>
        <family val="3"/>
        <charset val="128"/>
      </rPr>
      <t>　宛</t>
    </r>
    <rPh sb="0" eb="2">
      <t>ヤマダ</t>
    </rPh>
    <phoneticPr fontId="18"/>
  </si>
  <si>
    <t>単価</t>
    <rPh sb="0" eb="2">
      <t>タンカ</t>
    </rPh>
    <phoneticPr fontId="18"/>
  </si>
  <si>
    <t>固定</t>
    <rPh sb="0" eb="2">
      <t>コテイ</t>
    </rPh>
    <phoneticPr fontId="18"/>
  </si>
  <si>
    <t>カタログの有効期限内でも製造中止する商品が出てくる場合がありますのでご了承ください
(新カタログ発刊時、商品リストが更新されますので再度、ダウンロードして頂く必要がございます）</t>
    <rPh sb="5" eb="7">
      <t>ユウコウ</t>
    </rPh>
    <rPh sb="7" eb="9">
      <t>キゲン</t>
    </rPh>
    <rPh sb="9" eb="10">
      <t>ナイ</t>
    </rPh>
    <rPh sb="12" eb="14">
      <t>セイゾウ</t>
    </rPh>
    <rPh sb="14" eb="16">
      <t>チュウシ</t>
    </rPh>
    <rPh sb="18" eb="20">
      <t>ショウヒン</t>
    </rPh>
    <rPh sb="21" eb="22">
      <t>デ</t>
    </rPh>
    <rPh sb="25" eb="27">
      <t>バアイ</t>
    </rPh>
    <rPh sb="35" eb="37">
      <t>リョウショウ</t>
    </rPh>
    <rPh sb="43" eb="44">
      <t>シン</t>
    </rPh>
    <rPh sb="48" eb="50">
      <t>ハッカン</t>
    </rPh>
    <rPh sb="50" eb="51">
      <t>ジ</t>
    </rPh>
    <rPh sb="52" eb="54">
      <t>ショウヒン</t>
    </rPh>
    <rPh sb="58" eb="60">
      <t>コウシン</t>
    </rPh>
    <rPh sb="66" eb="68">
      <t>サイド</t>
    </rPh>
    <rPh sb="77" eb="78">
      <t>イタダ</t>
    </rPh>
    <rPh sb="79" eb="81">
      <t>ヒツヨウ</t>
    </rPh>
    <phoneticPr fontId="18"/>
  </si>
  <si>
    <t>↑</t>
    <phoneticPr fontId="18"/>
  </si>
  <si>
    <t>欄外に「*」表示の商品については、掛率に関係なく
一律の単価設定となっています</t>
    <rPh sb="0" eb="2">
      <t>ランガイ</t>
    </rPh>
    <rPh sb="6" eb="8">
      <t>ヒョウジ</t>
    </rPh>
    <rPh sb="9" eb="11">
      <t>ショウヒン</t>
    </rPh>
    <rPh sb="17" eb="19">
      <t>カケリツ</t>
    </rPh>
    <rPh sb="20" eb="22">
      <t>カンケイ</t>
    </rPh>
    <rPh sb="25" eb="27">
      <t>イチリツ</t>
    </rPh>
    <rPh sb="28" eb="30">
      <t>タンカ</t>
    </rPh>
    <rPh sb="30" eb="32">
      <t>セッテイ</t>
    </rPh>
    <phoneticPr fontId="18"/>
  </si>
  <si>
    <t>*</t>
  </si>
  <si>
    <t>90153-002</t>
  </si>
  <si>
    <t>*</t>
    <phoneticPr fontId="18"/>
  </si>
  <si>
    <t>*</t>
    <phoneticPr fontId="18"/>
  </si>
  <si>
    <t>合計（税抜）</t>
    <rPh sb="0" eb="2">
      <t>ゴウケイ</t>
    </rPh>
    <rPh sb="3" eb="5">
      <t>ゼイヌキ</t>
    </rPh>
    <phoneticPr fontId="18"/>
  </si>
  <si>
    <t>70020-108</t>
  </si>
  <si>
    <t>30649-102</t>
  </si>
  <si>
    <t>30649-103</t>
  </si>
  <si>
    <t>30649-104</t>
  </si>
  <si>
    <t>24109-301</t>
    <phoneticPr fontId="18"/>
  </si>
  <si>
    <t>24109-302</t>
  </si>
  <si>
    <t>24109-303</t>
  </si>
  <si>
    <t>24109-304</t>
  </si>
  <si>
    <t>24105-110</t>
  </si>
  <si>
    <t>24106-311</t>
  </si>
  <si>
    <t>20473-102</t>
  </si>
  <si>
    <t>20724-202</t>
  </si>
  <si>
    <t>20724-203</t>
  </si>
  <si>
    <t>22008-404</t>
  </si>
  <si>
    <t>21181-226</t>
  </si>
  <si>
    <t>20436-102</t>
  </si>
  <si>
    <t>20436-103</t>
  </si>
  <si>
    <t>60053-150</t>
  </si>
  <si>
    <t>60053-152</t>
  </si>
  <si>
    <t>60053-153</t>
  </si>
  <si>
    <t>60053-154</t>
  </si>
  <si>
    <t>60051-150</t>
  </si>
  <si>
    <t>60051-152</t>
  </si>
  <si>
    <t>60051-153</t>
  </si>
  <si>
    <t>60051-154</t>
  </si>
  <si>
    <t>20724-207</t>
  </si>
  <si>
    <t>▼出荷</t>
    <rPh sb="1" eb="3">
      <t>シュッカ</t>
    </rPh>
    <phoneticPr fontId="18"/>
  </si>
  <si>
    <t>弊社にてご入金確認させていただいたお時間が12：00までにつきましては当日出荷。こちら以降の場合は翌日出荷とさせて頂きます。</t>
    <rPh sb="0" eb="2">
      <t>ヘイシャ</t>
    </rPh>
    <rPh sb="5" eb="7">
      <t>ニュウキン</t>
    </rPh>
    <rPh sb="7" eb="9">
      <t>カクニン</t>
    </rPh>
    <rPh sb="18" eb="20">
      <t>ジカン</t>
    </rPh>
    <rPh sb="35" eb="37">
      <t>トウジツ</t>
    </rPh>
    <rPh sb="37" eb="39">
      <t>シュッカ</t>
    </rPh>
    <rPh sb="43" eb="45">
      <t>イコウ</t>
    </rPh>
    <rPh sb="46" eb="48">
      <t>バアイ</t>
    </rPh>
    <rPh sb="49" eb="51">
      <t>ヨクジツ</t>
    </rPh>
    <rPh sb="51" eb="53">
      <t>シュッカ</t>
    </rPh>
    <rPh sb="57" eb="58">
      <t>イタダ</t>
    </rPh>
    <phoneticPr fontId="18"/>
  </si>
  <si>
    <r>
      <t>※</t>
    </r>
    <r>
      <rPr>
        <b/>
        <u/>
        <sz val="15"/>
        <rFont val="ＭＳ Ｐゴシック"/>
        <family val="3"/>
        <charset val="128"/>
        <scheme val="minor"/>
      </rPr>
      <t>メールでのご注文書送り先　</t>
    </r>
    <r>
      <rPr>
        <b/>
        <u/>
        <sz val="18"/>
        <rFont val="ＭＳ Ｐゴシック"/>
        <family val="3"/>
        <charset val="128"/>
        <scheme val="minor"/>
      </rPr>
      <t>：　</t>
    </r>
    <r>
      <rPr>
        <b/>
        <u/>
        <sz val="20"/>
        <color theme="8"/>
        <rFont val="ＭＳ Ｐゴシック"/>
        <family val="3"/>
        <charset val="128"/>
        <scheme val="minor"/>
      </rPr>
      <t>order@ymds.co.jp　</t>
    </r>
    <r>
      <rPr>
        <b/>
        <u/>
        <sz val="15"/>
        <rFont val="ＭＳ Ｐゴシック"/>
        <family val="3"/>
        <charset val="128"/>
        <scheme val="minor"/>
      </rPr>
      <t>までお願いします</t>
    </r>
    <r>
      <rPr>
        <b/>
        <u/>
        <sz val="16"/>
        <rFont val="ＭＳ Ｐゴシック"/>
        <family val="3"/>
        <charset val="128"/>
        <scheme val="minor"/>
      </rPr>
      <t>.</t>
    </r>
    <rPh sb="7" eb="9">
      <t>チュウモン</t>
    </rPh>
    <rPh sb="9" eb="10">
      <t>ショ</t>
    </rPh>
    <rPh sb="10" eb="11">
      <t>オク</t>
    </rPh>
    <rPh sb="12" eb="13">
      <t>サキ</t>
    </rPh>
    <rPh sb="36" eb="37">
      <t>ネガ</t>
    </rPh>
    <phoneticPr fontId="18"/>
  </si>
  <si>
    <t>075-256-0123</t>
    <phoneticPr fontId="18"/>
  </si>
  <si>
    <t>①貴社名</t>
    <rPh sb="1" eb="3">
      <t>キシャ</t>
    </rPh>
    <rPh sb="3" eb="4">
      <t>メイ</t>
    </rPh>
    <phoneticPr fontId="22"/>
  </si>
  <si>
    <t>②ご担当者様</t>
    <rPh sb="2" eb="4">
      <t>タントウ</t>
    </rPh>
    <rPh sb="4" eb="5">
      <t>シャ</t>
    </rPh>
    <rPh sb="5" eb="6">
      <t>サマ</t>
    </rPh>
    <phoneticPr fontId="22"/>
  </si>
  <si>
    <t>③TEL</t>
    <phoneticPr fontId="22"/>
  </si>
  <si>
    <t>④FAX</t>
    <phoneticPr fontId="22"/>
  </si>
  <si>
    <t>⑤決済方法</t>
    <rPh sb="1" eb="3">
      <t>ケッサイ</t>
    </rPh>
    <rPh sb="3" eb="5">
      <t>ホウホウ</t>
    </rPh>
    <phoneticPr fontId="22"/>
  </si>
  <si>
    <t>⑥お振込様名義</t>
    <phoneticPr fontId="22"/>
  </si>
  <si>
    <t>⑦掛率</t>
    <rPh sb="1" eb="2">
      <t>カ</t>
    </rPh>
    <rPh sb="2" eb="3">
      <t>リツ</t>
    </rPh>
    <phoneticPr fontId="18"/>
  </si>
  <si>
    <t>70022-104</t>
  </si>
  <si>
    <t>70022-105</t>
  </si>
  <si>
    <t>70022-106</t>
  </si>
  <si>
    <t>50071-003</t>
  </si>
  <si>
    <t>50074-003</t>
  </si>
  <si>
    <t>24110-302</t>
  </si>
  <si>
    <t>24110-303</t>
  </si>
  <si>
    <t>24110-304</t>
  </si>
  <si>
    <t>20822-301</t>
    <phoneticPr fontId="18"/>
  </si>
  <si>
    <t>20822-302</t>
    <phoneticPr fontId="18"/>
  </si>
  <si>
    <t>黄金比　唐草　濃藍</t>
    <rPh sb="0" eb="3">
      <t>オウゴンヒ</t>
    </rPh>
    <rPh sb="4" eb="6">
      <t>カラクサ</t>
    </rPh>
    <rPh sb="7" eb="8">
      <t>ノウ</t>
    </rPh>
    <rPh sb="8" eb="9">
      <t>アイ</t>
    </rPh>
    <phoneticPr fontId="18"/>
  </si>
  <si>
    <t>黄金比　唐草　藍むら染め</t>
    <rPh sb="0" eb="3">
      <t>オウゴンヒ</t>
    </rPh>
    <rPh sb="4" eb="6">
      <t>カラクサ</t>
    </rPh>
    <rPh sb="7" eb="8">
      <t>アイ</t>
    </rPh>
    <rPh sb="10" eb="11">
      <t>ソ</t>
    </rPh>
    <phoneticPr fontId="18"/>
  </si>
  <si>
    <t>20823-301</t>
    <phoneticPr fontId="18"/>
  </si>
  <si>
    <t>20823-302</t>
    <phoneticPr fontId="18"/>
  </si>
  <si>
    <t>クマの親子　濃藍</t>
    <rPh sb="3" eb="5">
      <t>オヤコ</t>
    </rPh>
    <phoneticPr fontId="18"/>
  </si>
  <si>
    <t>鶴亀　濃藍</t>
    <rPh sb="0" eb="2">
      <t>ツルカメ</t>
    </rPh>
    <phoneticPr fontId="18"/>
  </si>
  <si>
    <t>20903-301</t>
    <phoneticPr fontId="18"/>
  </si>
  <si>
    <t>対角絞り　濃藍</t>
    <rPh sb="0" eb="2">
      <t>タイカク</t>
    </rPh>
    <rPh sb="2" eb="3">
      <t>シボ</t>
    </rPh>
    <rPh sb="5" eb="6">
      <t>ノウ</t>
    </rPh>
    <rPh sb="6" eb="7">
      <t>アイ</t>
    </rPh>
    <phoneticPr fontId="18"/>
  </si>
  <si>
    <t>市松段染め　濃藍</t>
    <rPh sb="0" eb="2">
      <t>イチマツ</t>
    </rPh>
    <rPh sb="2" eb="3">
      <t>ダン</t>
    </rPh>
    <rPh sb="3" eb="4">
      <t>ソ</t>
    </rPh>
    <rPh sb="6" eb="7">
      <t>ノウ</t>
    </rPh>
    <rPh sb="7" eb="8">
      <t>アイ</t>
    </rPh>
    <phoneticPr fontId="18"/>
  </si>
  <si>
    <t>20553-302</t>
  </si>
  <si>
    <t>20553-303</t>
  </si>
  <si>
    <t>20553-304</t>
  </si>
  <si>
    <t>20553-305</t>
  </si>
  <si>
    <t>20553-306</t>
  </si>
  <si>
    <t>20552-102</t>
  </si>
  <si>
    <t>20552-103</t>
  </si>
  <si>
    <t>20552-104</t>
  </si>
  <si>
    <t>20552-105</t>
  </si>
  <si>
    <t>20552-106</t>
  </si>
  <si>
    <t>チーフ用タペストリー棒</t>
    <rPh sb="3" eb="4">
      <t>ヨウ</t>
    </rPh>
    <rPh sb="10" eb="11">
      <t>ボウ</t>
    </rPh>
    <phoneticPr fontId="18"/>
  </si>
  <si>
    <t xml:space="preserve">ｸﾛ                              </t>
    <phoneticPr fontId="18"/>
  </si>
  <si>
    <t>90167-001</t>
    <phoneticPr fontId="18"/>
  </si>
  <si>
    <t>木曽ひのき　タペストリー棒</t>
    <rPh sb="0" eb="2">
      <t>キソ</t>
    </rPh>
    <rPh sb="12" eb="13">
      <t>ボウ</t>
    </rPh>
    <phoneticPr fontId="18"/>
  </si>
  <si>
    <t>ﾅﾁｭﾗﾙ</t>
    <phoneticPr fontId="18"/>
  </si>
  <si>
    <t>60042-103</t>
  </si>
  <si>
    <t>20911-302</t>
  </si>
  <si>
    <t>100MUSUBI LINEN鈴木マサル</t>
  </si>
  <si>
    <t>10250-302</t>
  </si>
  <si>
    <t>10286-202</t>
  </si>
  <si>
    <t>20523-302</t>
  </si>
  <si>
    <t>20554-201</t>
  </si>
  <si>
    <t>20554-202</t>
  </si>
  <si>
    <t>20554-203</t>
  </si>
  <si>
    <t>20554-204</t>
  </si>
  <si>
    <t>10168-120</t>
  </si>
  <si>
    <t>10168-121</t>
  </si>
  <si>
    <t>10169-220</t>
  </si>
  <si>
    <t>10169-221</t>
  </si>
  <si>
    <t>10170-320</t>
  </si>
  <si>
    <t>10170-321</t>
  </si>
  <si>
    <t>22007-403</t>
  </si>
  <si>
    <t>60051-155</t>
  </si>
  <si>
    <t>60051-156</t>
  </si>
  <si>
    <t>60051-157</t>
  </si>
  <si>
    <t>60053-155</t>
  </si>
  <si>
    <t>60053-156</t>
  </si>
  <si>
    <t>60053-157</t>
  </si>
  <si>
    <t>20523-301</t>
  </si>
  <si>
    <t>100ダブルフェイス鈴木マサル</t>
    <rPh sb="10" eb="12">
      <t>スズキ</t>
    </rPh>
    <phoneticPr fontId="22"/>
  </si>
  <si>
    <t>20911-301</t>
  </si>
  <si>
    <t>10250-301</t>
  </si>
  <si>
    <t>10286-201</t>
  </si>
  <si>
    <t>70ひめむすび Adeline Klam</t>
    <phoneticPr fontId="22"/>
  </si>
  <si>
    <t>20553-301</t>
  </si>
  <si>
    <t>100 ひめむすび Adeline Klam</t>
  </si>
  <si>
    <t>20552-101</t>
  </si>
  <si>
    <t>50 ひめむすび Adeline Klam</t>
  </si>
  <si>
    <t>50 ひめむすび Adeline Klam</t>
    <phoneticPr fontId="22"/>
  </si>
  <si>
    <t>10243-301</t>
  </si>
  <si>
    <t>10243-303</t>
    <phoneticPr fontId="22"/>
  </si>
  <si>
    <t>10244-301</t>
  </si>
  <si>
    <t>10244-302</t>
  </si>
  <si>
    <t>10247-301</t>
  </si>
  <si>
    <t>10241-301</t>
    <phoneticPr fontId="22"/>
  </si>
  <si>
    <t>10242-302</t>
  </si>
  <si>
    <t>10242-303</t>
    <phoneticPr fontId="22"/>
  </si>
  <si>
    <t>10246-301</t>
    <phoneticPr fontId="22"/>
  </si>
  <si>
    <t>10245-302</t>
    <phoneticPr fontId="22"/>
  </si>
  <si>
    <t>10283-201</t>
  </si>
  <si>
    <t>70katakataむすびアクアドロップ</t>
  </si>
  <si>
    <t>10285-201</t>
  </si>
  <si>
    <t>70ぶらさがりコチャエアクアドロップ</t>
    <phoneticPr fontId="22"/>
  </si>
  <si>
    <t>10285-202</t>
  </si>
  <si>
    <t>70鈴木マサルアクアドロップ</t>
    <rPh sb="2" eb="4">
      <t>スズキ</t>
    </rPh>
    <phoneticPr fontId="22"/>
  </si>
  <si>
    <t>10281-201</t>
  </si>
  <si>
    <t>70竹久夢二アクアドロップ</t>
  </si>
  <si>
    <t>10281-202</t>
  </si>
  <si>
    <t>10282-201</t>
  </si>
  <si>
    <t>70伊砂文様アクアドロップ</t>
  </si>
  <si>
    <t>10282-202</t>
  </si>
  <si>
    <t>20567-301</t>
  </si>
  <si>
    <t>100野老（ところ）むすび</t>
    <rPh sb="3" eb="5">
      <t>トコロ</t>
    </rPh>
    <phoneticPr fontId="22"/>
  </si>
  <si>
    <t>20912-301</t>
  </si>
  <si>
    <t>100MUSUBI LINEN高井信行</t>
    <rPh sb="15" eb="19">
      <t>タカイノブユキ</t>
    </rPh>
    <phoneticPr fontId="62"/>
  </si>
  <si>
    <t>20912-302</t>
  </si>
  <si>
    <t>20912-303</t>
  </si>
  <si>
    <t>20912-304</t>
  </si>
  <si>
    <t>20913-301</t>
  </si>
  <si>
    <t>100MUSUBI LINEN</t>
  </si>
  <si>
    <t>20913-302</t>
  </si>
  <si>
    <t>20377-301</t>
  </si>
  <si>
    <t>100 MUSUBI　ORGANIC</t>
  </si>
  <si>
    <t>20377-302</t>
  </si>
  <si>
    <t>20377-303</t>
  </si>
  <si>
    <t>20377-304</t>
  </si>
  <si>
    <t>20369-301</t>
    <phoneticPr fontId="22"/>
  </si>
  <si>
    <t>115デニムふろしき</t>
    <phoneticPr fontId="22"/>
  </si>
  <si>
    <t>20436-101</t>
    <phoneticPr fontId="22"/>
  </si>
  <si>
    <t>MUSUBI+ 48 チェック</t>
    <phoneticPr fontId="22"/>
  </si>
  <si>
    <t>20437-201</t>
    <phoneticPr fontId="22"/>
  </si>
  <si>
    <t>MUSUBI+ 70 チェック</t>
    <phoneticPr fontId="22"/>
  </si>
  <si>
    <t>20437-202</t>
  </si>
  <si>
    <t>20437-203</t>
  </si>
  <si>
    <t>20438-301</t>
    <phoneticPr fontId="22"/>
  </si>
  <si>
    <t>MUSUBI+ 100 チェック</t>
    <phoneticPr fontId="22"/>
  </si>
  <si>
    <t>20438-302</t>
  </si>
  <si>
    <t>20438-303</t>
  </si>
  <si>
    <t>20461-101</t>
    <phoneticPr fontId="22"/>
  </si>
  <si>
    <t>50 アール・ブリュットふろしき　</t>
    <phoneticPr fontId="22"/>
  </si>
  <si>
    <t>20461-102</t>
    <phoneticPr fontId="22"/>
  </si>
  <si>
    <t>20461-103</t>
    <phoneticPr fontId="22"/>
  </si>
  <si>
    <t>20461-104</t>
    <phoneticPr fontId="22"/>
  </si>
  <si>
    <t>50 アール・ブリュットふろしき　</t>
  </si>
  <si>
    <t>20461-105</t>
    <phoneticPr fontId="22"/>
  </si>
  <si>
    <t>20461-106</t>
    <phoneticPr fontId="22"/>
  </si>
  <si>
    <t>20012-301</t>
    <phoneticPr fontId="22"/>
  </si>
  <si>
    <t>104 kata kataむすび　</t>
    <phoneticPr fontId="22"/>
  </si>
  <si>
    <t>20012-302</t>
    <phoneticPr fontId="22"/>
  </si>
  <si>
    <t>20012-303</t>
    <phoneticPr fontId="22"/>
  </si>
  <si>
    <t>20012-304</t>
    <phoneticPr fontId="22"/>
  </si>
  <si>
    <t>20012-305</t>
    <phoneticPr fontId="22"/>
  </si>
  <si>
    <t>104 kata kataむすび　</t>
  </si>
  <si>
    <t>20012-306</t>
    <phoneticPr fontId="22"/>
  </si>
  <si>
    <t>50　katakataむすび</t>
    <phoneticPr fontId="22"/>
  </si>
  <si>
    <t>20011-106</t>
    <phoneticPr fontId="22"/>
  </si>
  <si>
    <t>20011-107</t>
    <phoneticPr fontId="22"/>
  </si>
  <si>
    <t>20011-109</t>
    <phoneticPr fontId="22"/>
  </si>
  <si>
    <t>50　katakataむすび</t>
  </si>
  <si>
    <t>20011-110</t>
    <phoneticPr fontId="22"/>
  </si>
  <si>
    <t>70020-102</t>
    <phoneticPr fontId="22"/>
  </si>
  <si>
    <t>kata kata ふわふわタオル　</t>
    <phoneticPr fontId="22"/>
  </si>
  <si>
    <t>70020-103</t>
    <phoneticPr fontId="22"/>
  </si>
  <si>
    <t>70020-106</t>
    <phoneticPr fontId="22"/>
  </si>
  <si>
    <t>70020-109</t>
    <phoneticPr fontId="22"/>
  </si>
  <si>
    <t>70020-110</t>
    <phoneticPr fontId="22"/>
  </si>
  <si>
    <t>21181-203</t>
    <phoneticPr fontId="22"/>
  </si>
  <si>
    <t>二四巾　竹久夢二</t>
  </si>
  <si>
    <t>21181-225</t>
    <phoneticPr fontId="22"/>
  </si>
  <si>
    <t>二四巾  竹久夢二　</t>
    <rPh sb="0" eb="1">
      <t>ニ</t>
    </rPh>
    <rPh sb="1" eb="2">
      <t>ヨン</t>
    </rPh>
    <rPh sb="2" eb="3">
      <t>ハバ</t>
    </rPh>
    <phoneticPr fontId="22"/>
  </si>
  <si>
    <t>21181-209</t>
    <phoneticPr fontId="22"/>
  </si>
  <si>
    <t>21181-210</t>
    <phoneticPr fontId="22"/>
  </si>
  <si>
    <t>21181-222</t>
    <phoneticPr fontId="22"/>
  </si>
  <si>
    <t>二四巾  竹久夢二　</t>
    <phoneticPr fontId="22"/>
  </si>
  <si>
    <t>21180-544</t>
    <phoneticPr fontId="22"/>
  </si>
  <si>
    <t>チーフ　竹久夢二</t>
    <rPh sb="4" eb="6">
      <t>タケヒサ</t>
    </rPh>
    <rPh sb="6" eb="8">
      <t>ユメジ</t>
    </rPh>
    <phoneticPr fontId="22"/>
  </si>
  <si>
    <t>21180-545</t>
    <phoneticPr fontId="22"/>
  </si>
  <si>
    <t>21180-549</t>
    <phoneticPr fontId="22"/>
  </si>
  <si>
    <t>21180-548</t>
    <phoneticPr fontId="22"/>
  </si>
  <si>
    <t>21180-550</t>
    <phoneticPr fontId="22"/>
  </si>
  <si>
    <t>チーフ  竹久夢二　</t>
    <rPh sb="5" eb="7">
      <t>タケヒサ</t>
    </rPh>
    <rPh sb="7" eb="9">
      <t>ユメジ</t>
    </rPh>
    <phoneticPr fontId="22"/>
  </si>
  <si>
    <t>21180-503</t>
    <phoneticPr fontId="22"/>
  </si>
  <si>
    <t>60042-101</t>
    <phoneticPr fontId="22"/>
  </si>
  <si>
    <t>竹久夢二 七衣ふきん</t>
    <rPh sb="0" eb="2">
      <t>タケヒサ</t>
    </rPh>
    <rPh sb="2" eb="4">
      <t>ユメジ</t>
    </rPh>
    <rPh sb="5" eb="6">
      <t>ナナ</t>
    </rPh>
    <rPh sb="6" eb="7">
      <t>コロモ</t>
    </rPh>
    <phoneticPr fontId="22"/>
  </si>
  <si>
    <t>60042-102</t>
  </si>
  <si>
    <t>竹久夢二 七衣ふきん</t>
    <rPh sb="0" eb="2">
      <t>タケヒサ</t>
    </rPh>
    <rPh sb="2" eb="4">
      <t>ユメジ</t>
    </rPh>
    <rPh sb="5" eb="7">
      <t>ナナコロモ</t>
    </rPh>
    <phoneticPr fontId="22"/>
  </si>
  <si>
    <t>60042-104</t>
  </si>
  <si>
    <t>70022-101</t>
    <phoneticPr fontId="22"/>
  </si>
  <si>
    <t>竹久夢二ガーゼタオルハンカチ</t>
    <rPh sb="0" eb="2">
      <t>タケヒサ</t>
    </rPh>
    <rPh sb="2" eb="4">
      <t>ユメジ</t>
    </rPh>
    <phoneticPr fontId="22"/>
  </si>
  <si>
    <t>70022-102</t>
  </si>
  <si>
    <t>70022-103</t>
  </si>
  <si>
    <t>70024-101</t>
    <phoneticPr fontId="22"/>
  </si>
  <si>
    <t>MUSUBI ORGANIC 4重ガーゼハンカチ</t>
    <rPh sb="16" eb="17">
      <t>ジュウ</t>
    </rPh>
    <phoneticPr fontId="22"/>
  </si>
  <si>
    <t>70024-102</t>
    <phoneticPr fontId="22"/>
  </si>
  <si>
    <t>70024-103</t>
    <phoneticPr fontId="22"/>
  </si>
  <si>
    <t>20452-201</t>
  </si>
  <si>
    <t>70モダンガール</t>
  </si>
  <si>
    <t>20452-202</t>
  </si>
  <si>
    <t>20452-203</t>
  </si>
  <si>
    <t>20452-204</t>
  </si>
  <si>
    <t>20452-205</t>
  </si>
  <si>
    <t>20452-206</t>
  </si>
  <si>
    <t>20451-201</t>
  </si>
  <si>
    <t>70モダンガールいちごバッグ</t>
    <phoneticPr fontId="22"/>
  </si>
  <si>
    <t>20451-202</t>
  </si>
  <si>
    <t>20451-203</t>
  </si>
  <si>
    <t>20451-204</t>
  </si>
  <si>
    <t>20451-205</t>
  </si>
  <si>
    <t>20451-206</t>
  </si>
  <si>
    <t>90157-001</t>
    <phoneticPr fontId="22"/>
  </si>
  <si>
    <t>いちごリング</t>
    <phoneticPr fontId="22"/>
  </si>
  <si>
    <t>90157-002</t>
    <phoneticPr fontId="22"/>
  </si>
  <si>
    <t>90157-003</t>
    <phoneticPr fontId="22"/>
  </si>
  <si>
    <t xml:space="preserve">ふろしきパッチン  </t>
    <phoneticPr fontId="22"/>
  </si>
  <si>
    <t>90152-001</t>
  </si>
  <si>
    <t xml:space="preserve">ふろしきパッチンmini  </t>
    <phoneticPr fontId="22"/>
  </si>
  <si>
    <t>90152-002</t>
  </si>
  <si>
    <t xml:space="preserve">ふろしきパッチンmini </t>
    <phoneticPr fontId="22"/>
  </si>
  <si>
    <t>90154-001</t>
  </si>
  <si>
    <t xml:space="preserve">ふろしきパッチンPP  </t>
    <phoneticPr fontId="22"/>
  </si>
  <si>
    <t>90154-002</t>
  </si>
  <si>
    <t>21413-115</t>
    <phoneticPr fontId="22"/>
  </si>
  <si>
    <t>21413-116</t>
    <phoneticPr fontId="22"/>
  </si>
  <si>
    <t>21414-215</t>
    <phoneticPr fontId="22"/>
  </si>
  <si>
    <t>21414-216</t>
    <phoneticPr fontId="22"/>
  </si>
  <si>
    <t>21413-117</t>
    <phoneticPr fontId="22"/>
  </si>
  <si>
    <t>21413-118</t>
    <phoneticPr fontId="22"/>
  </si>
  <si>
    <t>21414-217</t>
    <phoneticPr fontId="22"/>
  </si>
  <si>
    <t>21414-218</t>
    <phoneticPr fontId="22"/>
  </si>
  <si>
    <t>20464-101</t>
    <phoneticPr fontId="22"/>
  </si>
  <si>
    <t>48　福コチャエ</t>
    <rPh sb="3" eb="4">
      <t>フク</t>
    </rPh>
    <phoneticPr fontId="22"/>
  </si>
  <si>
    <t>20464-105</t>
    <phoneticPr fontId="22"/>
  </si>
  <si>
    <t>20464-106</t>
    <phoneticPr fontId="22"/>
  </si>
  <si>
    <t>20473-101</t>
  </si>
  <si>
    <t xml:space="preserve">48 どうぶつコチャエ </t>
    <phoneticPr fontId="22"/>
  </si>
  <si>
    <t>チーフ　伊砂文様　両面</t>
    <rPh sb="4" eb="6">
      <t>イサ</t>
    </rPh>
    <rPh sb="6" eb="8">
      <t>モンヨウ</t>
    </rPh>
    <rPh sb="9" eb="11">
      <t>リョウメン</t>
    </rPh>
    <phoneticPr fontId="22"/>
  </si>
  <si>
    <t>三巾　伊砂文様　両面</t>
  </si>
  <si>
    <t>20479-113</t>
    <phoneticPr fontId="22"/>
  </si>
  <si>
    <t>20479-124</t>
    <phoneticPr fontId="22"/>
  </si>
  <si>
    <t>20478-313</t>
    <phoneticPr fontId="22"/>
  </si>
  <si>
    <t>20478-324</t>
    <phoneticPr fontId="22"/>
  </si>
  <si>
    <t>20479-138</t>
    <phoneticPr fontId="22"/>
  </si>
  <si>
    <t>20478-338</t>
  </si>
  <si>
    <t>20478-307</t>
    <phoneticPr fontId="22"/>
  </si>
  <si>
    <t>20479-115</t>
    <phoneticPr fontId="22"/>
  </si>
  <si>
    <t>20479-125</t>
    <phoneticPr fontId="22"/>
  </si>
  <si>
    <t>20478-315</t>
    <phoneticPr fontId="22"/>
  </si>
  <si>
    <t>20478-325</t>
    <phoneticPr fontId="22"/>
  </si>
  <si>
    <t>20479-137</t>
    <phoneticPr fontId="22"/>
  </si>
  <si>
    <t>20478-337</t>
  </si>
  <si>
    <t>20479ｰ139</t>
    <phoneticPr fontId="22"/>
  </si>
  <si>
    <t>20479-132</t>
    <phoneticPr fontId="22"/>
  </si>
  <si>
    <t>20478-339</t>
  </si>
  <si>
    <t>20479-133</t>
  </si>
  <si>
    <t>チーフ　伊砂文様　両面</t>
  </si>
  <si>
    <t>20479-134</t>
  </si>
  <si>
    <t>20478-333</t>
  </si>
  <si>
    <t>20478-334</t>
  </si>
  <si>
    <t>20479-135</t>
  </si>
  <si>
    <t>20479-136</t>
  </si>
  <si>
    <t>20478-335</t>
  </si>
  <si>
    <t>20478-336</t>
  </si>
  <si>
    <t>20801-101</t>
    <phoneticPr fontId="22"/>
  </si>
  <si>
    <t>チーフ　風神雷神</t>
    <phoneticPr fontId="22"/>
  </si>
  <si>
    <t>80115-201</t>
    <phoneticPr fontId="22"/>
  </si>
  <si>
    <t>二巾　風神雷神</t>
    <rPh sb="0" eb="1">
      <t>２</t>
    </rPh>
    <rPh sb="1" eb="2">
      <t>ハバ</t>
    </rPh>
    <rPh sb="3" eb="4">
      <t>フウ</t>
    </rPh>
    <rPh sb="4" eb="5">
      <t>カミ</t>
    </rPh>
    <rPh sb="5" eb="7">
      <t>ライジン</t>
    </rPh>
    <phoneticPr fontId="22"/>
  </si>
  <si>
    <t>20716-301</t>
  </si>
  <si>
    <t>三巾　隅田川</t>
    <rPh sb="0" eb="1">
      <t>ミ</t>
    </rPh>
    <rPh sb="1" eb="2">
      <t>ハバ</t>
    </rPh>
    <rPh sb="3" eb="6">
      <t>スミダガワ</t>
    </rPh>
    <phoneticPr fontId="22"/>
  </si>
  <si>
    <t>20716-302</t>
  </si>
  <si>
    <t>80114-003</t>
    <phoneticPr fontId="22"/>
  </si>
  <si>
    <t>二巾　浮世絵　ちりめん友禅</t>
  </si>
  <si>
    <t>80114-038</t>
    <phoneticPr fontId="22"/>
  </si>
  <si>
    <t>80114-047</t>
    <phoneticPr fontId="22"/>
  </si>
  <si>
    <t>80114-048</t>
    <phoneticPr fontId="22"/>
  </si>
  <si>
    <t>80114-050</t>
    <phoneticPr fontId="22"/>
  </si>
  <si>
    <t>80114-036</t>
    <phoneticPr fontId="22"/>
  </si>
  <si>
    <t>20720-101</t>
    <phoneticPr fontId="22"/>
  </si>
  <si>
    <t>チーフ　隅田川</t>
    <rPh sb="4" eb="7">
      <t>スミダガワ</t>
    </rPh>
    <phoneticPr fontId="22"/>
  </si>
  <si>
    <t>20720-102</t>
    <phoneticPr fontId="22"/>
  </si>
  <si>
    <t>20720-103</t>
    <phoneticPr fontId="22"/>
  </si>
  <si>
    <t>20720-104</t>
    <phoneticPr fontId="22"/>
  </si>
  <si>
    <t>20720-107</t>
    <phoneticPr fontId="22"/>
  </si>
  <si>
    <t>20720-113</t>
    <phoneticPr fontId="22"/>
  </si>
  <si>
    <t>20720-114</t>
    <phoneticPr fontId="22"/>
  </si>
  <si>
    <t>20828-301</t>
    <phoneticPr fontId="22"/>
  </si>
  <si>
    <t>三巾　鳥獣人物戯画　両面</t>
    <rPh sb="0" eb="1">
      <t>ミ</t>
    </rPh>
    <rPh sb="1" eb="2">
      <t>ハバ</t>
    </rPh>
    <rPh sb="10" eb="12">
      <t>リョウメン</t>
    </rPh>
    <phoneticPr fontId="22"/>
  </si>
  <si>
    <t>20828-302</t>
    <phoneticPr fontId="22"/>
  </si>
  <si>
    <t>20829-201</t>
  </si>
  <si>
    <t>20829-202</t>
  </si>
  <si>
    <t>20826-102</t>
    <phoneticPr fontId="22"/>
  </si>
  <si>
    <t>チーフ　鳥獣人物戯画</t>
    <phoneticPr fontId="22"/>
  </si>
  <si>
    <t>20826-101</t>
    <phoneticPr fontId="22"/>
  </si>
  <si>
    <t>70021-101</t>
  </si>
  <si>
    <t>鳥獣人物戯画ガーゼタオルハンカチ</t>
    <rPh sb="0" eb="2">
      <t>チョウジュウ</t>
    </rPh>
    <rPh sb="2" eb="4">
      <t>ジンブツ</t>
    </rPh>
    <rPh sb="4" eb="6">
      <t>ギガ</t>
    </rPh>
    <phoneticPr fontId="22"/>
  </si>
  <si>
    <t>70021-102</t>
  </si>
  <si>
    <t>20416-101</t>
    <phoneticPr fontId="22"/>
  </si>
  <si>
    <t>チーフ　福むすび</t>
  </si>
  <si>
    <t>20416-102</t>
    <phoneticPr fontId="22"/>
  </si>
  <si>
    <t>20416-103</t>
    <phoneticPr fontId="22"/>
  </si>
  <si>
    <t>20416-104</t>
    <phoneticPr fontId="22"/>
  </si>
  <si>
    <t>20416-105</t>
    <phoneticPr fontId="22"/>
  </si>
  <si>
    <t>20416-106</t>
    <phoneticPr fontId="22"/>
  </si>
  <si>
    <t>20417-301</t>
    <phoneticPr fontId="22"/>
  </si>
  <si>
    <t>三巾　福むすび</t>
  </si>
  <si>
    <t>20417-302</t>
    <phoneticPr fontId="22"/>
  </si>
  <si>
    <t>20417-303</t>
    <phoneticPr fontId="22"/>
  </si>
  <si>
    <t>20417-304</t>
    <phoneticPr fontId="22"/>
  </si>
  <si>
    <t>20417-305</t>
    <phoneticPr fontId="22"/>
  </si>
  <si>
    <t>20417-306</t>
    <phoneticPr fontId="22"/>
  </si>
  <si>
    <t>二巾　レーヨンちりめん　こよみ</t>
  </si>
  <si>
    <t>80120-249</t>
    <phoneticPr fontId="22"/>
  </si>
  <si>
    <t>10086-201</t>
    <phoneticPr fontId="22"/>
  </si>
  <si>
    <t xml:space="preserve">70 光悦ちりめん友禅 </t>
    <rPh sb="3" eb="5">
      <t>コウエツ</t>
    </rPh>
    <rPh sb="9" eb="11">
      <t>ユウゼン</t>
    </rPh>
    <phoneticPr fontId="22"/>
  </si>
  <si>
    <t>10086-202</t>
    <phoneticPr fontId="22"/>
  </si>
  <si>
    <t>10086-205</t>
    <phoneticPr fontId="22"/>
  </si>
  <si>
    <t>10086-206</t>
    <phoneticPr fontId="22"/>
  </si>
  <si>
    <t>10086-203</t>
    <phoneticPr fontId="22"/>
  </si>
  <si>
    <t>10086-204</t>
    <phoneticPr fontId="22"/>
  </si>
  <si>
    <t>10086-207</t>
    <phoneticPr fontId="22"/>
  </si>
  <si>
    <t>22008-401</t>
    <phoneticPr fontId="22"/>
  </si>
  <si>
    <t>22007-401</t>
    <phoneticPr fontId="22"/>
  </si>
  <si>
    <t>20402-308</t>
  </si>
  <si>
    <t>112  和音</t>
    <rPh sb="5" eb="7">
      <t>ワオン</t>
    </rPh>
    <phoneticPr fontId="22"/>
  </si>
  <si>
    <t>20402-301</t>
    <phoneticPr fontId="22"/>
  </si>
  <si>
    <t>112　和音</t>
    <rPh sb="4" eb="5">
      <t>ワ</t>
    </rPh>
    <rPh sb="5" eb="6">
      <t>オン</t>
    </rPh>
    <phoneticPr fontId="22"/>
  </si>
  <si>
    <t>20402-306</t>
    <phoneticPr fontId="22"/>
  </si>
  <si>
    <t>20821-003</t>
    <phoneticPr fontId="22"/>
  </si>
  <si>
    <t>20821-005</t>
    <phoneticPr fontId="22"/>
  </si>
  <si>
    <t>20821-007</t>
    <phoneticPr fontId="22"/>
  </si>
  <si>
    <t>20821-008</t>
    <phoneticPr fontId="22"/>
  </si>
  <si>
    <t>20821-010</t>
    <phoneticPr fontId="22"/>
  </si>
  <si>
    <t>20821-012</t>
  </si>
  <si>
    <t>20375-101</t>
    <phoneticPr fontId="22"/>
  </si>
  <si>
    <t>48　MUSUBI ORGANIC　無地</t>
    <rPh sb="18" eb="20">
      <t>ムジ</t>
    </rPh>
    <phoneticPr fontId="22"/>
  </si>
  <si>
    <t>20375-102</t>
    <phoneticPr fontId="22"/>
  </si>
  <si>
    <t>20375-103</t>
    <phoneticPr fontId="22"/>
  </si>
  <si>
    <t>20378-201</t>
    <phoneticPr fontId="22"/>
  </si>
  <si>
    <t>70　MUSUBI ORGANIC　無地</t>
    <rPh sb="18" eb="20">
      <t>ムジ</t>
    </rPh>
    <phoneticPr fontId="22"/>
  </si>
  <si>
    <t>20378-202</t>
    <phoneticPr fontId="22"/>
  </si>
  <si>
    <t>20725-101</t>
    <phoneticPr fontId="22"/>
  </si>
  <si>
    <t>70 ハレ包み</t>
    <phoneticPr fontId="22"/>
  </si>
  <si>
    <t xml:space="preserve">70ハレ包み </t>
  </si>
  <si>
    <t>10168-101</t>
    <phoneticPr fontId="22"/>
  </si>
  <si>
    <t>10169-201</t>
    <phoneticPr fontId="22"/>
  </si>
  <si>
    <t>10169-203</t>
    <phoneticPr fontId="22"/>
  </si>
  <si>
    <t>10170-301</t>
    <phoneticPr fontId="22"/>
  </si>
  <si>
    <t>10215-101</t>
    <phoneticPr fontId="22"/>
  </si>
  <si>
    <t>10215-107</t>
  </si>
  <si>
    <t>10215-103</t>
    <phoneticPr fontId="22"/>
  </si>
  <si>
    <t>10215-104</t>
    <phoneticPr fontId="22"/>
  </si>
  <si>
    <t>10215-105</t>
    <phoneticPr fontId="22"/>
  </si>
  <si>
    <t>10216-201</t>
    <phoneticPr fontId="22"/>
  </si>
  <si>
    <t>10216-207</t>
  </si>
  <si>
    <t>10216-203</t>
    <phoneticPr fontId="22"/>
  </si>
  <si>
    <t>10216-204</t>
    <phoneticPr fontId="22"/>
  </si>
  <si>
    <t>10216-205</t>
    <phoneticPr fontId="22"/>
  </si>
  <si>
    <t>10188-101</t>
    <phoneticPr fontId="22"/>
  </si>
  <si>
    <t>10188-107</t>
    <phoneticPr fontId="22"/>
  </si>
  <si>
    <t>10189-201</t>
    <phoneticPr fontId="22"/>
  </si>
  <si>
    <t>10189-207</t>
    <phoneticPr fontId="22"/>
  </si>
  <si>
    <t>10183-002</t>
    <phoneticPr fontId="22"/>
  </si>
  <si>
    <t>48　むす美一越　無地</t>
    <rPh sb="5" eb="6">
      <t>ビ</t>
    </rPh>
    <rPh sb="6" eb="8">
      <t>ヒトコシ</t>
    </rPh>
    <rPh sb="9" eb="11">
      <t>ムジ</t>
    </rPh>
    <phoneticPr fontId="22"/>
  </si>
  <si>
    <t>10183-004</t>
    <phoneticPr fontId="22"/>
  </si>
  <si>
    <t>10183-010</t>
    <phoneticPr fontId="22"/>
  </si>
  <si>
    <t>10183-015</t>
    <phoneticPr fontId="22"/>
  </si>
  <si>
    <t>10183-021</t>
    <phoneticPr fontId="22"/>
  </si>
  <si>
    <t>10184-002</t>
    <phoneticPr fontId="22"/>
  </si>
  <si>
    <t>70　むす美一越　無地</t>
    <rPh sb="5" eb="6">
      <t>ビ</t>
    </rPh>
    <rPh sb="6" eb="8">
      <t>ヒトコシ</t>
    </rPh>
    <rPh sb="9" eb="11">
      <t>ムジ</t>
    </rPh>
    <phoneticPr fontId="22"/>
  </si>
  <si>
    <t>10184-004</t>
    <phoneticPr fontId="22"/>
  </si>
  <si>
    <t>10184-010</t>
    <phoneticPr fontId="22"/>
  </si>
  <si>
    <t>10184-015</t>
    <phoneticPr fontId="22"/>
  </si>
  <si>
    <t>10184-021</t>
    <phoneticPr fontId="22"/>
  </si>
  <si>
    <t>20322-001</t>
    <phoneticPr fontId="22"/>
  </si>
  <si>
    <t>二四巾　シャンタン無地</t>
    <rPh sb="0" eb="2">
      <t>２４</t>
    </rPh>
    <rPh sb="2" eb="3">
      <t>ハバ</t>
    </rPh>
    <rPh sb="9" eb="11">
      <t>ムジ</t>
    </rPh>
    <phoneticPr fontId="22"/>
  </si>
  <si>
    <t>20323-001</t>
    <phoneticPr fontId="22"/>
  </si>
  <si>
    <t>三巾　シャンタン無地</t>
    <rPh sb="0" eb="1">
      <t>３</t>
    </rPh>
    <rPh sb="1" eb="2">
      <t>ハバ</t>
    </rPh>
    <rPh sb="8" eb="10">
      <t>ムジ</t>
    </rPh>
    <phoneticPr fontId="22"/>
  </si>
  <si>
    <t>20324-001</t>
    <phoneticPr fontId="22"/>
  </si>
  <si>
    <t>四巾　シャンタン　無地</t>
  </si>
  <si>
    <t>20325-001</t>
    <phoneticPr fontId="22"/>
  </si>
  <si>
    <t>五巾　シャンタン　無地</t>
  </si>
  <si>
    <t>20326-001</t>
    <phoneticPr fontId="22"/>
  </si>
  <si>
    <t>六巾　シャンタン　無地</t>
  </si>
  <si>
    <t>20358-301</t>
    <phoneticPr fontId="22"/>
  </si>
  <si>
    <t>三巾　シャンタン　両面無地</t>
    <rPh sb="0" eb="1">
      <t>３</t>
    </rPh>
    <rPh sb="1" eb="2">
      <t>ハバ</t>
    </rPh>
    <rPh sb="9" eb="11">
      <t>リョウメン</t>
    </rPh>
    <rPh sb="11" eb="13">
      <t>ムジ</t>
    </rPh>
    <phoneticPr fontId="22"/>
  </si>
  <si>
    <t>20358-303</t>
    <phoneticPr fontId="22"/>
  </si>
  <si>
    <t>中巾　正絹うずらちりめん　色の彩時記</t>
  </si>
  <si>
    <t>30611-119</t>
    <phoneticPr fontId="22"/>
  </si>
  <si>
    <t>30611-129</t>
    <phoneticPr fontId="22"/>
  </si>
  <si>
    <t>二巾　正絹うずらちりめん　色の彩時記</t>
    <phoneticPr fontId="22"/>
  </si>
  <si>
    <t>30613-219</t>
    <phoneticPr fontId="22"/>
  </si>
  <si>
    <t>30613-229</t>
    <phoneticPr fontId="22"/>
  </si>
  <si>
    <t>30601-001</t>
    <phoneticPr fontId="22"/>
  </si>
  <si>
    <t>中巾６号　正絹ちりめん　無地</t>
    <phoneticPr fontId="22"/>
  </si>
  <si>
    <t>30604-001</t>
    <phoneticPr fontId="22"/>
  </si>
  <si>
    <t>二巾９号　正絹ちりめん　無地</t>
  </si>
  <si>
    <t>二巾９号　正絹ちりめん　無地</t>
    <phoneticPr fontId="22"/>
  </si>
  <si>
    <t>30606-001</t>
    <phoneticPr fontId="22"/>
  </si>
  <si>
    <t>二四巾１３号　正絹ちりめん　無地</t>
  </si>
  <si>
    <t>30801-001</t>
    <phoneticPr fontId="22"/>
  </si>
  <si>
    <t>中巾５号　正絹ちりめん　無地</t>
  </si>
  <si>
    <t>30802-001</t>
    <phoneticPr fontId="22"/>
  </si>
  <si>
    <t>二巾７号　正絹ちりめん　無地</t>
  </si>
  <si>
    <t>30616-001</t>
    <phoneticPr fontId="22"/>
  </si>
  <si>
    <t>三巾18号　正絹ちりめん　無地</t>
    <phoneticPr fontId="22"/>
  </si>
  <si>
    <t>30805-508</t>
    <phoneticPr fontId="22"/>
  </si>
  <si>
    <t>中巾５号　正絹ちりめん　両面友禅</t>
  </si>
  <si>
    <t>30805-509</t>
    <phoneticPr fontId="22"/>
  </si>
  <si>
    <t>30806-608</t>
    <phoneticPr fontId="22"/>
  </si>
  <si>
    <t>二巾７号　正絹ちりめん　両面友禅</t>
  </si>
  <si>
    <t>30806-609</t>
    <phoneticPr fontId="22"/>
  </si>
  <si>
    <t>30623-656</t>
    <phoneticPr fontId="22"/>
  </si>
  <si>
    <t>二巾７号　正絹ちりめん　友禅</t>
  </si>
  <si>
    <t>30623-663</t>
    <phoneticPr fontId="22"/>
  </si>
  <si>
    <t>30623-666</t>
    <phoneticPr fontId="22"/>
  </si>
  <si>
    <t>30623-673</t>
    <phoneticPr fontId="22"/>
  </si>
  <si>
    <t>30649-101</t>
  </si>
  <si>
    <t>45　唐長　正絹ちりめん友禅　</t>
    <rPh sb="3" eb="4">
      <t>カラ</t>
    </rPh>
    <rPh sb="4" eb="5">
      <t>チョウ</t>
    </rPh>
    <rPh sb="6" eb="8">
      <t>ショウケン</t>
    </rPh>
    <rPh sb="12" eb="14">
      <t>ユウゼン</t>
    </rPh>
    <phoneticPr fontId="22"/>
  </si>
  <si>
    <t>51017-101</t>
    <phoneticPr fontId="22"/>
  </si>
  <si>
    <t>龍村織　金封ふくさ</t>
  </si>
  <si>
    <t>51018-101</t>
    <phoneticPr fontId="22"/>
  </si>
  <si>
    <t>龍村織　念珠入れ</t>
  </si>
  <si>
    <t>漆織　金封ふくさ</t>
  </si>
  <si>
    <t>漆織　念珠入れ</t>
  </si>
  <si>
    <t>51004-001</t>
    <phoneticPr fontId="22"/>
  </si>
  <si>
    <t>正絹ちりめん　袷ふくさ</t>
  </si>
  <si>
    <t>50074-001</t>
    <phoneticPr fontId="22"/>
  </si>
  <si>
    <t>正絹ちりめん　台付ふくさ　【木箱入】</t>
  </si>
  <si>
    <t>50071-001</t>
    <phoneticPr fontId="22"/>
  </si>
  <si>
    <t>正絹ちりめん　台付ふくさ　【紙箱入り】</t>
    <rPh sb="14" eb="15">
      <t>カミ</t>
    </rPh>
    <rPh sb="15" eb="16">
      <t>バコ</t>
    </rPh>
    <rPh sb="16" eb="17">
      <t>イ</t>
    </rPh>
    <phoneticPr fontId="22"/>
  </si>
  <si>
    <t>京錦　金封ふくさ</t>
  </si>
  <si>
    <t>50138-001</t>
    <phoneticPr fontId="22"/>
  </si>
  <si>
    <t>正絹名物裂（牡丹唐草）　金封ふくさ</t>
  </si>
  <si>
    <t>50138-002</t>
    <phoneticPr fontId="22"/>
  </si>
  <si>
    <t>50090-101</t>
    <phoneticPr fontId="22"/>
  </si>
  <si>
    <t>刺繍　金封ふくさ</t>
  </si>
  <si>
    <t>50091-101</t>
    <phoneticPr fontId="22"/>
  </si>
  <si>
    <t>正絹ちりめん　金封ふくさ</t>
  </si>
  <si>
    <t>50091-102</t>
    <phoneticPr fontId="22"/>
  </si>
  <si>
    <t>50066-001</t>
    <phoneticPr fontId="22"/>
  </si>
  <si>
    <t>ちりめん刺繍　金封ふくさセット</t>
  </si>
  <si>
    <t>50052-005</t>
    <phoneticPr fontId="22"/>
  </si>
  <si>
    <t>正倉院裂　金封ふくさ</t>
  </si>
  <si>
    <t>50052-010</t>
    <phoneticPr fontId="22"/>
  </si>
  <si>
    <t>50030-001</t>
    <phoneticPr fontId="22"/>
  </si>
  <si>
    <t>ソフト　金封ふくさ</t>
  </si>
  <si>
    <t>50100-001</t>
    <phoneticPr fontId="22"/>
  </si>
  <si>
    <t>ちりめん桜小紋　金封ふくさ</t>
  </si>
  <si>
    <t>50100-002</t>
    <phoneticPr fontId="22"/>
  </si>
  <si>
    <t>50100-006</t>
    <phoneticPr fontId="22"/>
  </si>
  <si>
    <t>50094-001</t>
    <phoneticPr fontId="22"/>
  </si>
  <si>
    <t>鮫小紋　金封ふくさ</t>
    <rPh sb="0" eb="1">
      <t>サメ</t>
    </rPh>
    <rPh sb="1" eb="3">
      <t>コモン</t>
    </rPh>
    <rPh sb="4" eb="6">
      <t>キンプウ</t>
    </rPh>
    <phoneticPr fontId="22"/>
  </si>
  <si>
    <t>50094-002</t>
    <phoneticPr fontId="22"/>
  </si>
  <si>
    <t>50094-003</t>
    <phoneticPr fontId="22"/>
  </si>
  <si>
    <t>50094-006</t>
  </si>
  <si>
    <t>鮫小紋金封ふくさ</t>
  </si>
  <si>
    <t>50094-007</t>
  </si>
  <si>
    <t>50012-001</t>
    <phoneticPr fontId="22"/>
  </si>
  <si>
    <t>ポリエステルちりめん　金封ふくさ</t>
    <rPh sb="11" eb="13">
      <t>キンプウ</t>
    </rPh>
    <phoneticPr fontId="22"/>
  </si>
  <si>
    <t>50133-001</t>
    <phoneticPr fontId="22"/>
  </si>
  <si>
    <t>50133-002</t>
    <phoneticPr fontId="22"/>
  </si>
  <si>
    <t>10127-001</t>
    <phoneticPr fontId="22"/>
  </si>
  <si>
    <t>３６　ポリエステルちりめん　ふくさ</t>
    <phoneticPr fontId="22"/>
  </si>
  <si>
    <t>50140-001</t>
    <phoneticPr fontId="22"/>
  </si>
  <si>
    <t>正絹名物裂（牡丹唐草）　念珠入れ</t>
  </si>
  <si>
    <t>50140-002</t>
    <phoneticPr fontId="22"/>
  </si>
  <si>
    <t>50057-001</t>
    <phoneticPr fontId="22"/>
  </si>
  <si>
    <t>光悦ちりめん　念珠入れ</t>
  </si>
  <si>
    <t>50102-001</t>
    <phoneticPr fontId="22"/>
  </si>
  <si>
    <t>ちりめん桜小紋　念珠入れ</t>
  </si>
  <si>
    <t>50102-006</t>
    <phoneticPr fontId="22"/>
  </si>
  <si>
    <t>60051-149</t>
  </si>
  <si>
    <t>ガーゼはんかち</t>
  </si>
  <si>
    <t>ガーゼ手拭い</t>
  </si>
  <si>
    <t>60053-149</t>
    <phoneticPr fontId="22"/>
  </si>
  <si>
    <t>ガーゼ手拭い</t>
    <rPh sb="3" eb="5">
      <t>テヌグ</t>
    </rPh>
    <phoneticPr fontId="22"/>
  </si>
  <si>
    <t>別誂　中巾６号　正絹縮緬　家紋入り　風呂敷</t>
  </si>
  <si>
    <t>別誂　尺四巾９号　正絹縮緬　家紋入り　風呂敷</t>
    <rPh sb="5" eb="6">
      <t>ハバ</t>
    </rPh>
    <phoneticPr fontId="22"/>
  </si>
  <si>
    <t>別誂　二巾１０号　正絹縮緬　家紋入り　風呂敷</t>
  </si>
  <si>
    <t>別誂　二巾１３号　重目　正絹縮緬　家紋入り　風呂敷</t>
  </si>
  <si>
    <t>別誂　二四巾１３号　正絹縮緬　家紋入り　風呂敷</t>
  </si>
  <si>
    <t>別誂　二巾　並　白山紬　家紋入り　風呂敷</t>
    <phoneticPr fontId="22"/>
  </si>
  <si>
    <t>別誂　二巾　重目　白山紬　家紋入り　風呂敷</t>
    <phoneticPr fontId="22"/>
  </si>
  <si>
    <t>別誂　二四巾　並　白山紬　家紋入り　風呂敷</t>
    <phoneticPr fontId="22"/>
  </si>
  <si>
    <t>別誂　二四巾　重目　白山紬　家紋入り　風呂敷</t>
    <phoneticPr fontId="22"/>
  </si>
  <si>
    <t>別誂　三巾　並　白山紬　家紋入り　風呂敷</t>
    <phoneticPr fontId="22"/>
  </si>
  <si>
    <t>別誂　三巾　重目　白山紬　家紋入り　風呂敷</t>
    <phoneticPr fontId="22"/>
  </si>
  <si>
    <t>別誂　６寸　並　塩瀬　家紋入り　袱紗</t>
    <rPh sb="4" eb="5">
      <t>スン</t>
    </rPh>
    <phoneticPr fontId="22"/>
  </si>
  <si>
    <t>別誂　６寸　重目　塩瀬　家紋入り　袱紗</t>
    <rPh sb="4" eb="5">
      <t>スン</t>
    </rPh>
    <phoneticPr fontId="22"/>
  </si>
  <si>
    <t>別誂　８寸　並　塩瀬　家紋入り　袱紗</t>
    <rPh sb="4" eb="5">
      <t>スン</t>
    </rPh>
    <phoneticPr fontId="22"/>
  </si>
  <si>
    <t>別誂　８寸　重目　塩瀬　家紋入り　袱紗</t>
    <rPh sb="4" eb="5">
      <t>スン</t>
    </rPh>
    <phoneticPr fontId="22"/>
  </si>
  <si>
    <t>別誂　９寸　並　塩瀬　家紋入り　袱紗</t>
    <rPh sb="4" eb="5">
      <t>スン</t>
    </rPh>
    <phoneticPr fontId="22"/>
  </si>
  <si>
    <t>別誂　９寸　重目　塩瀬　家紋入り　袱紗</t>
    <rPh sb="4" eb="5">
      <t>スン</t>
    </rPh>
    <phoneticPr fontId="22"/>
  </si>
  <si>
    <t>別誂　尺角　並　塩瀬　家紋入り　袱紗</t>
    <rPh sb="3" eb="4">
      <t>シャク</t>
    </rPh>
    <rPh sb="4" eb="5">
      <t>カク</t>
    </rPh>
    <phoneticPr fontId="22"/>
  </si>
  <si>
    <t>別誂　尺角　重目　塩瀬　家紋入り　袱紗</t>
    <rPh sb="3" eb="4">
      <t>シャク</t>
    </rPh>
    <rPh sb="4" eb="5">
      <t>カク</t>
    </rPh>
    <phoneticPr fontId="22"/>
  </si>
  <si>
    <t>既製　二巾　白山紬　家紋入り　風呂敷</t>
    <rPh sb="0" eb="2">
      <t>キセイ</t>
    </rPh>
    <phoneticPr fontId="22"/>
  </si>
  <si>
    <t>既製　二四巾　白山紬　家紋入り　風呂敷</t>
    <rPh sb="0" eb="2">
      <t>キセイ</t>
    </rPh>
    <phoneticPr fontId="22"/>
  </si>
  <si>
    <t>既製　三巾　白山紬　家紋入り　風呂敷</t>
    <rPh sb="0" eb="2">
      <t>キセイ</t>
    </rPh>
    <phoneticPr fontId="22"/>
  </si>
  <si>
    <t>既製　８寸　塩瀬　家紋入り　袱紗</t>
    <rPh sb="0" eb="2">
      <t>キセイ</t>
    </rPh>
    <rPh sb="4" eb="5">
      <t>スン</t>
    </rPh>
    <phoneticPr fontId="22"/>
  </si>
  <si>
    <t>既製　尺角　塩瀬　家紋入り　袱紗</t>
    <rPh sb="0" eb="2">
      <t>キセイ</t>
    </rPh>
    <rPh sb="3" eb="5">
      <t>シャッカク</t>
    </rPh>
    <phoneticPr fontId="22"/>
  </si>
  <si>
    <t>別誂　越前塗木製家紋入　切手盆　８寸</t>
    <rPh sb="17" eb="18">
      <t>スン</t>
    </rPh>
    <phoneticPr fontId="22"/>
  </si>
  <si>
    <t>別誂　越前塗木製　無地　切手盆　８寸</t>
    <rPh sb="9" eb="11">
      <t>ムジ</t>
    </rPh>
    <rPh sb="17" eb="18">
      <t>スン</t>
    </rPh>
    <phoneticPr fontId="22"/>
  </si>
  <si>
    <t>別誂　越前塗木製家紋入　切手盆　９寸</t>
    <rPh sb="17" eb="18">
      <t>スン</t>
    </rPh>
    <phoneticPr fontId="22"/>
  </si>
  <si>
    <t>別誂　越前塗木製　無地　切手盆　９寸</t>
    <rPh sb="9" eb="11">
      <t>ムジ</t>
    </rPh>
    <rPh sb="17" eb="18">
      <t>スン</t>
    </rPh>
    <phoneticPr fontId="22"/>
  </si>
  <si>
    <t>別誂　越前塗木製家紋入　万寿盆　８寸</t>
    <rPh sb="17" eb="18">
      <t>スン</t>
    </rPh>
    <phoneticPr fontId="22"/>
  </si>
  <si>
    <t>別誂　越前塗木製　無地　万寿盆　８寸</t>
    <rPh sb="9" eb="11">
      <t>ムジ</t>
    </rPh>
    <rPh sb="17" eb="18">
      <t>スン</t>
    </rPh>
    <phoneticPr fontId="22"/>
  </si>
  <si>
    <t>別誂　越前塗木製家紋入　万寿盆　尺０</t>
    <rPh sb="16" eb="17">
      <t>シャク</t>
    </rPh>
    <phoneticPr fontId="22"/>
  </si>
  <si>
    <t>別誂　越前塗木製　無地　万寿盆　尺０</t>
    <rPh sb="9" eb="11">
      <t>ムジ</t>
    </rPh>
    <rPh sb="16" eb="17">
      <t>シャク</t>
    </rPh>
    <phoneticPr fontId="22"/>
  </si>
  <si>
    <t>別誂　越前塗木製家紋入　広蓋　尺３寸</t>
    <rPh sb="15" eb="16">
      <t>シャク</t>
    </rPh>
    <rPh sb="17" eb="18">
      <t>スン</t>
    </rPh>
    <phoneticPr fontId="22"/>
  </si>
  <si>
    <t>別誂　越前塗木製　無地　広蓋　尺３寸</t>
    <rPh sb="9" eb="11">
      <t>ムジ</t>
    </rPh>
    <rPh sb="15" eb="16">
      <t>シャク</t>
    </rPh>
    <rPh sb="17" eb="18">
      <t>スン</t>
    </rPh>
    <phoneticPr fontId="22"/>
  </si>
  <si>
    <t>別誂　越前塗木製家紋入　広蓋　尺５寸</t>
    <rPh sb="15" eb="16">
      <t>シャク</t>
    </rPh>
    <rPh sb="17" eb="18">
      <t>スン</t>
    </rPh>
    <phoneticPr fontId="22"/>
  </si>
  <si>
    <t>別誂　越前塗木製　無地　広蓋　尺５寸</t>
    <rPh sb="9" eb="11">
      <t>ムジ</t>
    </rPh>
    <rPh sb="15" eb="16">
      <t>シャク</t>
    </rPh>
    <rPh sb="17" eb="18">
      <t>スン</t>
    </rPh>
    <phoneticPr fontId="22"/>
  </si>
  <si>
    <t>別誂　正絹手織　綴袱紗(亀房付）　大</t>
    <rPh sb="12" eb="13">
      <t>カメ</t>
    </rPh>
    <rPh sb="13" eb="14">
      <t>フサ</t>
    </rPh>
    <rPh sb="14" eb="15">
      <t>ツキ</t>
    </rPh>
    <phoneticPr fontId="22"/>
  </si>
  <si>
    <t>別誂　正絹手織　綴袱紗（亀房付）　中</t>
    <rPh sb="12" eb="13">
      <t>カメ</t>
    </rPh>
    <rPh sb="13" eb="14">
      <t>フサ</t>
    </rPh>
    <rPh sb="14" eb="15">
      <t>ツキ</t>
    </rPh>
    <phoneticPr fontId="22"/>
  </si>
  <si>
    <t>別誂　正絹手織　綴袱紗（亀房付）　小</t>
    <phoneticPr fontId="22"/>
  </si>
  <si>
    <t>別誂　交織手織　綴袱紗（亀房付）大</t>
    <phoneticPr fontId="22"/>
  </si>
  <si>
    <t>別誂　交織手織　綴袱紗（亀房付）　中</t>
    <phoneticPr fontId="22"/>
  </si>
  <si>
    <t>別誂　交織手織　綴袱紗（亀房付）　小</t>
    <phoneticPr fontId="22"/>
  </si>
  <si>
    <t>木箱　小</t>
  </si>
  <si>
    <t>木箱　大</t>
  </si>
  <si>
    <t>貼箱　Ｓ　白</t>
    <rPh sb="5" eb="6">
      <t>シロ</t>
    </rPh>
    <phoneticPr fontId="22"/>
  </si>
  <si>
    <t>貼箱　Ｍ　白</t>
    <rPh sb="5" eb="6">
      <t>シロ</t>
    </rPh>
    <phoneticPr fontId="22"/>
  </si>
  <si>
    <t>ＤＶＤ版ふろしきレシピ</t>
  </si>
  <si>
    <t>カタログ掲載外商品</t>
    <rPh sb="4" eb="6">
      <t>ケイサイ</t>
    </rPh>
    <rPh sb="6" eb="7">
      <t>ガイ</t>
    </rPh>
    <rPh sb="7" eb="9">
      <t>ショウヒン</t>
    </rPh>
    <phoneticPr fontId="18"/>
  </si>
  <si>
    <t>24101-101</t>
    <phoneticPr fontId="22"/>
  </si>
  <si>
    <r>
      <t>24101-102</t>
    </r>
    <r>
      <rPr>
        <sz val="11"/>
        <rFont val="ＭＳ Ｐゴシック"/>
        <family val="3"/>
        <charset val="128"/>
      </rPr>
      <t/>
    </r>
  </si>
  <si>
    <r>
      <t>24101-103</t>
    </r>
    <r>
      <rPr>
        <sz val="11"/>
        <rFont val="ＭＳ Ｐゴシック"/>
        <family val="3"/>
        <charset val="128"/>
      </rPr>
      <t/>
    </r>
  </si>
  <si>
    <r>
      <t>24101-104</t>
    </r>
    <r>
      <rPr>
        <sz val="11"/>
        <rFont val="ＭＳ Ｐゴシック"/>
        <family val="3"/>
        <charset val="128"/>
      </rPr>
      <t/>
    </r>
  </si>
  <si>
    <r>
      <t>24101-106</t>
    </r>
    <r>
      <rPr>
        <sz val="11"/>
        <rFont val="ＭＳ Ｐゴシック"/>
        <family val="3"/>
        <charset val="128"/>
      </rPr>
      <t/>
    </r>
  </si>
  <si>
    <t>24101-107</t>
    <phoneticPr fontId="22"/>
  </si>
  <si>
    <t>24101-108</t>
    <phoneticPr fontId="22"/>
  </si>
  <si>
    <t>24101-109</t>
    <phoneticPr fontId="22"/>
  </si>
  <si>
    <t>24101-110</t>
    <phoneticPr fontId="22"/>
  </si>
  <si>
    <t>24101-112</t>
    <phoneticPr fontId="22"/>
  </si>
  <si>
    <t>24101-116</t>
  </si>
  <si>
    <t>24102-301</t>
    <phoneticPr fontId="22"/>
  </si>
  <si>
    <r>
      <t>24102-304</t>
    </r>
    <r>
      <rPr>
        <sz val="11"/>
        <rFont val="ＭＳ Ｐゴシック"/>
        <family val="3"/>
        <charset val="128"/>
      </rPr>
      <t/>
    </r>
  </si>
  <si>
    <t>24102-307</t>
    <phoneticPr fontId="22"/>
  </si>
  <si>
    <t>24102-308</t>
    <phoneticPr fontId="22"/>
  </si>
  <si>
    <t>24105-101</t>
    <phoneticPr fontId="22"/>
  </si>
  <si>
    <r>
      <t>24105-103</t>
    </r>
    <r>
      <rPr>
        <sz val="11"/>
        <rFont val="ＭＳ Ｐゴシック"/>
        <family val="3"/>
        <charset val="128"/>
      </rPr>
      <t/>
    </r>
  </si>
  <si>
    <r>
      <t>24105-104</t>
    </r>
    <r>
      <rPr>
        <sz val="11"/>
        <rFont val="ＭＳ Ｐゴシック"/>
        <family val="3"/>
        <charset val="128"/>
      </rPr>
      <t/>
    </r>
  </si>
  <si>
    <r>
      <t>24105-105</t>
    </r>
    <r>
      <rPr>
        <sz val="11"/>
        <rFont val="ＭＳ Ｐゴシック"/>
        <family val="3"/>
        <charset val="128"/>
      </rPr>
      <t/>
    </r>
  </si>
  <si>
    <t>24105-107</t>
    <phoneticPr fontId="22"/>
  </si>
  <si>
    <t>24105-108</t>
    <phoneticPr fontId="22"/>
  </si>
  <si>
    <t>24106-301</t>
    <phoneticPr fontId="22"/>
  </si>
  <si>
    <r>
      <t>24106-303</t>
    </r>
    <r>
      <rPr>
        <sz val="11"/>
        <rFont val="ＭＳ Ｐゴシック"/>
        <family val="3"/>
        <charset val="128"/>
      </rPr>
      <t/>
    </r>
  </si>
  <si>
    <r>
      <t>24106-304</t>
    </r>
    <r>
      <rPr>
        <sz val="11"/>
        <rFont val="ＭＳ Ｐゴシック"/>
        <family val="3"/>
        <charset val="128"/>
      </rPr>
      <t/>
    </r>
  </si>
  <si>
    <r>
      <t>24106-305</t>
    </r>
    <r>
      <rPr>
        <sz val="11"/>
        <rFont val="ＭＳ Ｐゴシック"/>
        <family val="3"/>
        <charset val="128"/>
      </rPr>
      <t/>
    </r>
  </si>
  <si>
    <t>24106-307</t>
    <phoneticPr fontId="22"/>
  </si>
  <si>
    <t>24106-308</t>
    <phoneticPr fontId="22"/>
  </si>
  <si>
    <t>30654-201</t>
    <phoneticPr fontId="22"/>
  </si>
  <si>
    <t>30654-204</t>
  </si>
  <si>
    <t>30654-205</t>
  </si>
  <si>
    <t>30654-206</t>
  </si>
  <si>
    <t xml:space="preserve">100　ミナ ペルホネン ウール― </t>
  </si>
  <si>
    <t>100　ミナ ペルホネン ウール―</t>
  </si>
  <si>
    <t>24106-310</t>
    <phoneticPr fontId="18"/>
  </si>
  <si>
    <t>24110-301</t>
  </si>
  <si>
    <t>STRIPE HORSEﾌﾞﾙｰ ﾚｯﾄﾞ</t>
  </si>
  <si>
    <t>WATER BIRDｸﾞﾘｰﾝ ﾈｲﾋﾞｰ</t>
  </si>
  <si>
    <t>CANARYｸﾞﾚｰ ｸﾞﾘｰﾝ</t>
  </si>
  <si>
    <t>ZEBRAﾋﾟﾝｸ ﾌﾞﾙｰ</t>
  </si>
  <si>
    <t>FLOWER BEDﾚｯﾄﾞ</t>
  </si>
  <si>
    <t>TREE HOUSEﾈｲﾋﾞｰ</t>
  </si>
  <si>
    <t>FRUIT FARMﾗｲﾄﾌﾞﾙｰ</t>
  </si>
  <si>
    <t>PONY LANDﾋﾟﾝｸ</t>
  </si>
  <si>
    <t>つばきﾀｰｺｲｽﾞ</t>
  </si>
  <si>
    <t>つばきサーモンピンク</t>
  </si>
  <si>
    <t>シトラスイエロー</t>
  </si>
  <si>
    <t>シトラスﾛｰｽﾞﾋﾟﾝｸ</t>
  </si>
  <si>
    <t>梅ピンク/ブルー</t>
  </si>
  <si>
    <t>梅ライトオレンジ/ミント</t>
  </si>
  <si>
    <t>菊レッド</t>
  </si>
  <si>
    <t>菊パープル</t>
  </si>
  <si>
    <t>牡丹ピンク</t>
  </si>
  <si>
    <t>牡丹オレンジ</t>
  </si>
  <si>
    <t>梅オレンジ</t>
  </si>
  <si>
    <t>梅ブルー</t>
  </si>
  <si>
    <t>鶴ターコイズ</t>
  </si>
  <si>
    <t>鶴イエロー</t>
  </si>
  <si>
    <t>牡丹レッド</t>
  </si>
  <si>
    <t>牡丹ブルー</t>
  </si>
  <si>
    <t>ハチドリグリーン</t>
  </si>
  <si>
    <t>ハチドリキイロ</t>
  </si>
  <si>
    <t>くまとさけグリーン</t>
  </si>
  <si>
    <t>ナガスクジラブルー</t>
  </si>
  <si>
    <t>つばきモスグリーン</t>
  </si>
  <si>
    <t>結ライトカーキ</t>
  </si>
  <si>
    <t>How toグリーン</t>
  </si>
  <si>
    <t>カモフラブラック</t>
  </si>
  <si>
    <t>ネコと毛糸ｲｴﾛｰ</t>
  </si>
  <si>
    <t>ハチドリｸﾞﾚｰ</t>
  </si>
  <si>
    <t>ナマケモノｲｴﾛｰ</t>
  </si>
  <si>
    <t>コウモリﾀﾞｰｸﾌﾞﾗｳﾝ</t>
  </si>
  <si>
    <t>つばきｺｲｱｲ</t>
  </si>
  <si>
    <t>四葉とどくだみﾋﾟﾝｸ</t>
  </si>
  <si>
    <t>松ﾀｰｺｲｽﾞ</t>
  </si>
  <si>
    <t>ハートカズラｼｭ</t>
  </si>
  <si>
    <t>PPP 唐草コン</t>
  </si>
  <si>
    <t>カタチと線ｸﾞﾚｰ</t>
  </si>
  <si>
    <t>カタチと線ｱｶ</t>
  </si>
  <si>
    <t>農場ｺﾝ</t>
  </si>
  <si>
    <t>農場ｷﾅﾘ</t>
  </si>
  <si>
    <t>ダリアｸﾘｰﾑ</t>
  </si>
  <si>
    <t>パターンズﾏﾙﾁ</t>
  </si>
  <si>
    <t>まるブルー</t>
  </si>
  <si>
    <t>まるピンク</t>
  </si>
  <si>
    <t>しかく　ブルーグレー</t>
  </si>
  <si>
    <t>しかくブルー</t>
  </si>
  <si>
    <t>ワンウオッシュ</t>
  </si>
  <si>
    <t>レッドミックス</t>
  </si>
  <si>
    <t>グリーンミックス</t>
  </si>
  <si>
    <t>ネイビーミックス</t>
  </si>
  <si>
    <t>風チャコールグレー</t>
  </si>
  <si>
    <t>ピコレースホワイト</t>
  </si>
  <si>
    <t>くねくね模様ネイビー</t>
  </si>
  <si>
    <t>いのししの子どもたちピンク/ブルー</t>
  </si>
  <si>
    <t>遊び場マルチ</t>
  </si>
  <si>
    <t>いろいろな色のさかなマルチ</t>
  </si>
  <si>
    <t>ワニブルー</t>
  </si>
  <si>
    <t>ゴリラグリーン</t>
  </si>
  <si>
    <t>ラッコブルー</t>
  </si>
  <si>
    <t>コアライエロー</t>
  </si>
  <si>
    <t>くまととりイエロー</t>
  </si>
  <si>
    <t>ワニピンク</t>
  </si>
  <si>
    <t>ゴリライエロー</t>
  </si>
  <si>
    <t>ネコと毛糸ピンク</t>
  </si>
  <si>
    <t>フクロウグリーン</t>
  </si>
  <si>
    <t>ゴリラピンク</t>
  </si>
  <si>
    <t>つばきグレー</t>
  </si>
  <si>
    <t>四葉とどくだみグリーン</t>
  </si>
  <si>
    <t>枝梅ベージュ</t>
  </si>
  <si>
    <t>つばきアズキ</t>
  </si>
  <si>
    <t>つばきホワイトグレー</t>
  </si>
  <si>
    <t>まめセイジ</t>
  </si>
  <si>
    <t>つなぎだんごアカ</t>
  </si>
  <si>
    <t>バラマルチ</t>
  </si>
  <si>
    <t>つばきアオネズ</t>
  </si>
  <si>
    <t>つばきアカ</t>
  </si>
  <si>
    <t>ネコアカ</t>
  </si>
  <si>
    <t>ネコヤマブキ</t>
  </si>
  <si>
    <t>枝梅ピンク</t>
  </si>
  <si>
    <t>いちごムラサキ</t>
  </si>
  <si>
    <t>タンポポキイロ</t>
  </si>
  <si>
    <t>枝梅ムラサキ</t>
  </si>
  <si>
    <t>まめミズイロ</t>
  </si>
  <si>
    <t>すずらんアカ</t>
  </si>
  <si>
    <t>セレナーデクロ</t>
  </si>
  <si>
    <t>フラミンゴブルー</t>
  </si>
  <si>
    <t>ハーブグリーン</t>
  </si>
  <si>
    <t>やさいマルチ</t>
  </si>
  <si>
    <t>こんぺいとうベージュ</t>
  </si>
  <si>
    <t>梅アカ</t>
  </si>
  <si>
    <t>水玉ベージュ</t>
  </si>
  <si>
    <t>しましまマルチ</t>
  </si>
  <si>
    <t>麻の葉グリーン</t>
  </si>
  <si>
    <t>さくらマルチ</t>
  </si>
  <si>
    <t>チャ</t>
  </si>
  <si>
    <t>クロ</t>
  </si>
  <si>
    <t>クリア</t>
  </si>
  <si>
    <t>ブラックウォールナット</t>
  </si>
  <si>
    <t>ナラ</t>
  </si>
  <si>
    <t xml:space="preserve"> ナラ</t>
  </si>
  <si>
    <t>ブラック</t>
  </si>
  <si>
    <t>ホワイト</t>
  </si>
  <si>
    <t>ねこととりピンク</t>
  </si>
  <si>
    <t>ねこととりグリーン</t>
  </si>
  <si>
    <t>ミニブーケアカ</t>
  </si>
  <si>
    <t>ミニブーケグレー</t>
  </si>
  <si>
    <t>フラワーストライプグレー</t>
  </si>
  <si>
    <t>フラワーストライプベージュ</t>
  </si>
  <si>
    <t>富士山キイロ</t>
  </si>
  <si>
    <t>おかめ・ひょっとこブルー</t>
  </si>
  <si>
    <t>ししまい・泥棒グリーン</t>
  </si>
  <si>
    <t>招き猫コウハク</t>
  </si>
  <si>
    <t>だるまアカ</t>
  </si>
  <si>
    <t>歌舞伎クロ</t>
  </si>
  <si>
    <t>ネコ ピンク/ブルー</t>
  </si>
  <si>
    <t>イヌ ベージュ/キイロ</t>
  </si>
  <si>
    <t>梅ミズイロ/ベージュ</t>
  </si>
  <si>
    <t>梅アカ/グリーン</t>
  </si>
  <si>
    <t>菊アカ/セイジ</t>
  </si>
  <si>
    <t>菊ウスムラサキ/セイジ</t>
  </si>
  <si>
    <t>松ｷｲﾛ/ｸﾞﾚｰ</t>
  </si>
  <si>
    <t>松テツ/アカ</t>
  </si>
  <si>
    <t>結ムラサキ／グリーン</t>
  </si>
  <si>
    <t>結アイ/オレンジ</t>
  </si>
  <si>
    <t>新芽ｴﾝｼﾞ/ﾁｬ</t>
  </si>
  <si>
    <t>新芽ﾑﾗｻｷ/ﾌﾞﾙｰ</t>
  </si>
  <si>
    <t>しだれ桜ﾁｪﾘｰﾋﾟﾝｸ/ﾐﾝﾄ</t>
  </si>
  <si>
    <t>しだれ桜ピンク/グリーン</t>
  </si>
  <si>
    <t>椿ｺﾝ/ﾛｰｽﾞﾋﾟﾝｸ</t>
  </si>
  <si>
    <t>椿ｱｶ/ｸﾞﾚｰ</t>
  </si>
  <si>
    <t>ハートカズラｼｺﾝ/ﾏｯﾁｬ</t>
  </si>
  <si>
    <t>ハートカズラﾛｰｽﾞﾋﾟﾝｸ/ﾏﾛﾝﾌﾞﾗｳﾝ</t>
  </si>
  <si>
    <t>祥雲クリーム</t>
  </si>
  <si>
    <t>赤富士　コン</t>
  </si>
  <si>
    <t>浪裏に富士ベージュ</t>
  </si>
  <si>
    <t>赤富士コン</t>
  </si>
  <si>
    <t>写楽グレー</t>
  </si>
  <si>
    <t>ビードロを吹く女ウスｸﾞﾚｰ</t>
  </si>
  <si>
    <t>湯帰りクロ</t>
  </si>
  <si>
    <t>寛政三美人シロネズ</t>
  </si>
  <si>
    <t>ビードロを吹く女ウスグレー</t>
  </si>
  <si>
    <t>日本橋ベージュ</t>
  </si>
  <si>
    <t>甲州石班沢アイ</t>
  </si>
  <si>
    <t>猫飼好五十三疋ピンク</t>
  </si>
  <si>
    <t>斜取絵巻アズキ/ミドリ</t>
  </si>
  <si>
    <t>斜取絵巻セイジ/シュ</t>
  </si>
  <si>
    <t>丸窓アカ</t>
  </si>
  <si>
    <t>丸窓モスグリーン</t>
  </si>
  <si>
    <t>雲取りグリーン</t>
  </si>
  <si>
    <t>雲取りブルー</t>
  </si>
  <si>
    <t>猿追いピンク</t>
  </si>
  <si>
    <t>相撲ブルー</t>
  </si>
  <si>
    <t>さくら/青海波パープル/ブルー</t>
  </si>
  <si>
    <t>さくら/青海波ピンク/グレー</t>
  </si>
  <si>
    <t>ひょうたん/うろこシュ/アサギ</t>
  </si>
  <si>
    <t>ひょうたん/うろこマッチャ/テツ</t>
  </si>
  <si>
    <t>梅/松竹アカ/コン</t>
  </si>
  <si>
    <t>梅/松竹ムラサキ/グリーン</t>
  </si>
  <si>
    <t>波に千鳥ミズイロ</t>
  </si>
  <si>
    <t>貝合せローズ</t>
  </si>
  <si>
    <t>芝うさぎムラサキ</t>
  </si>
  <si>
    <t>かきつばたウスグレー</t>
  </si>
  <si>
    <t>はすピンク</t>
  </si>
  <si>
    <t>桜 グリーン</t>
  </si>
  <si>
    <t>月と草花ワカバ</t>
  </si>
  <si>
    <t>梅シロネズ</t>
  </si>
  <si>
    <t>椿テツコン</t>
  </si>
  <si>
    <t>梅ピンク</t>
  </si>
  <si>
    <t>花づくしアカ</t>
  </si>
  <si>
    <t>花唐草グレー</t>
  </si>
  <si>
    <t>花唐草セイジ</t>
  </si>
  <si>
    <t>花唐草カラシ</t>
  </si>
  <si>
    <t>双鳥文 アイ</t>
  </si>
  <si>
    <t>円鏡ムラサキ</t>
  </si>
  <si>
    <t>花氈ベージュ</t>
  </si>
  <si>
    <t>双鳳文チャ</t>
  </si>
  <si>
    <t>山羊文グリーン</t>
  </si>
  <si>
    <t>狩猟文コン</t>
  </si>
  <si>
    <t>獅子文アカ</t>
  </si>
  <si>
    <t>鴛鴦唐草文コン</t>
  </si>
  <si>
    <t>葡萄唐草文アカ</t>
  </si>
  <si>
    <t>コン</t>
  </si>
  <si>
    <t>アカ</t>
  </si>
  <si>
    <t>キナリ</t>
  </si>
  <si>
    <t>片身替りアカ</t>
  </si>
  <si>
    <t>七宝ベージュ</t>
  </si>
  <si>
    <t>松竹梅 アカ</t>
  </si>
  <si>
    <t>松竹梅コン</t>
  </si>
  <si>
    <t>市松 コン</t>
  </si>
  <si>
    <t>鮫ムラサキ/グリーン</t>
  </si>
  <si>
    <t>鮫アカ/キ</t>
  </si>
  <si>
    <t>鮫テツ/ローズ</t>
  </si>
  <si>
    <t>鮫ﾜｶﾊﾞ/ﾋﾟﾝｸ</t>
  </si>
  <si>
    <t>鮫ﾓｽｸﾞﾘｰﾝ/ﾎﾞﾙﾄﾞｰ</t>
  </si>
  <si>
    <t>利休梅ムラサキ/ピンク</t>
  </si>
  <si>
    <t>利休梅ｺﾝ/ﾑﾗｻｷ</t>
  </si>
  <si>
    <t>利休梅アカ/オレンジ</t>
  </si>
  <si>
    <t>利休梅ピンク/クリーム</t>
  </si>
  <si>
    <t>利休梅グリーン/ピンク</t>
  </si>
  <si>
    <t>ムラサキ</t>
  </si>
  <si>
    <t>ローズ</t>
  </si>
  <si>
    <t>ピンク</t>
  </si>
  <si>
    <t>ワカバ</t>
  </si>
  <si>
    <t>パープル</t>
  </si>
  <si>
    <t>シュ</t>
  </si>
  <si>
    <t>マッチャ</t>
  </si>
  <si>
    <t>コダイムラサキ</t>
  </si>
  <si>
    <t>モモ</t>
  </si>
  <si>
    <t>ユズ</t>
  </si>
  <si>
    <t>フジ</t>
  </si>
  <si>
    <t>テツコン</t>
  </si>
  <si>
    <t>エンジ</t>
  </si>
  <si>
    <t>ベージュ</t>
  </si>
  <si>
    <t>テツ/オレンジ</t>
  </si>
  <si>
    <t>ムラサキ/グリーン</t>
  </si>
  <si>
    <t>鉄紺テツコン</t>
  </si>
  <si>
    <t>古代紫コダイムラサキ</t>
  </si>
  <si>
    <t>テツ</t>
  </si>
  <si>
    <t>鮫小紋ムラサキ/グリーン</t>
  </si>
  <si>
    <t>鮫小紋シュ/キ</t>
  </si>
  <si>
    <t>花の枝ヤマブキ</t>
  </si>
  <si>
    <t>貝合わせウスオレンジ</t>
  </si>
  <si>
    <t>花の丸にうさぎピンク</t>
  </si>
  <si>
    <t>辻ヶ花ハトバ</t>
  </si>
  <si>
    <t>梅の丸ウスコウバイ</t>
  </si>
  <si>
    <t>天平大雲ウスキ</t>
  </si>
  <si>
    <t>信夫の丸フジ</t>
  </si>
  <si>
    <t>双葉葵アサギ</t>
  </si>
  <si>
    <t>花鳥梅花文</t>
  </si>
  <si>
    <t>獅子狩文</t>
  </si>
  <si>
    <t>桐に向鳳凰丸文</t>
  </si>
  <si>
    <t xml:space="preserve">牡丹唐草ｸﾛ </t>
  </si>
  <si>
    <t>宝づくしホワイト</t>
  </si>
  <si>
    <t>花唐草クリーム</t>
  </si>
  <si>
    <t>うさぎピンク</t>
  </si>
  <si>
    <t>梅ローズ</t>
  </si>
  <si>
    <t>はぎグレー</t>
  </si>
  <si>
    <t>ベニ</t>
  </si>
  <si>
    <t>鶴／ハス　　　　エンジ/グレー</t>
  </si>
  <si>
    <t>ﾑﾗｻｷ/ｸﾞﾘｰﾝ</t>
  </si>
  <si>
    <t>エンジ/ハトバ</t>
  </si>
  <si>
    <t>キンチャ/グレー</t>
  </si>
  <si>
    <t>萩の丸ムラサキ</t>
  </si>
  <si>
    <t>萩の丸グレー</t>
  </si>
  <si>
    <t>萩の丸ピンク</t>
  </si>
  <si>
    <t>金魚と水草シュ</t>
  </si>
  <si>
    <t>藤の花ムラサキ</t>
  </si>
  <si>
    <t>鉄線ブルー</t>
  </si>
  <si>
    <t>宝づくしアカ</t>
  </si>
  <si>
    <t>ミモザイエロー</t>
  </si>
  <si>
    <t>満開桜ピンク</t>
  </si>
  <si>
    <t>ダリアパープル</t>
  </si>
  <si>
    <t>パンジーﾏﾙﾁ</t>
  </si>
  <si>
    <t>南天と鳥オレンジ</t>
  </si>
  <si>
    <t>白</t>
  </si>
  <si>
    <t>chou choライトグレー</t>
  </si>
  <si>
    <t>chou choイエロー</t>
  </si>
  <si>
    <t>chou choサーモンピンク</t>
  </si>
  <si>
    <t>chou choブルー</t>
  </si>
  <si>
    <t>chou choブラウン</t>
  </si>
  <si>
    <t>go!ライトグレー</t>
  </si>
  <si>
    <t>go!イエロー</t>
  </si>
  <si>
    <t>go!ブルー</t>
  </si>
  <si>
    <t>polkaサーモンピンク</t>
  </si>
  <si>
    <t>polkaブラウン</t>
  </si>
  <si>
    <t>go! サーモンピンク</t>
  </si>
  <si>
    <t>chou choイエロー/ピーコック</t>
  </si>
  <si>
    <t>chou choサーモンピンク/グリーン</t>
  </si>
  <si>
    <t>hana haneブルー/グレー</t>
  </si>
  <si>
    <t>hana haneチャコール/ライトグリーン</t>
  </si>
  <si>
    <t>karakusaモスグリーン/ライトピンク</t>
  </si>
  <si>
    <t>karakusaイエロー/スモーキーブルー</t>
  </si>
  <si>
    <t>run run runライトブルー/イエロー</t>
  </si>
  <si>
    <t>run run runグレー/ピンク</t>
  </si>
  <si>
    <t>frutta  ライトブルー/ライトピンク</t>
  </si>
  <si>
    <t>incline flowerブルー/キイロ</t>
  </si>
  <si>
    <t>karakusaベージュ/ライトミックス</t>
  </si>
  <si>
    <t>karakusaライトピンク/ダークミックス</t>
  </si>
  <si>
    <t>karakusaシロ/ペールミックス</t>
  </si>
  <si>
    <t>hana haneネイビー</t>
  </si>
  <si>
    <t>hana haneグレー</t>
  </si>
  <si>
    <t>letter of flowerグレー</t>
  </si>
  <si>
    <t>flower basket イエローミックス</t>
  </si>
  <si>
    <t>flower basket ブルーミックス</t>
  </si>
  <si>
    <t>snow candle ブルー</t>
  </si>
  <si>
    <t>snow candle グリーン</t>
  </si>
  <si>
    <t>frutta ライトブルー/ライトピンク</t>
  </si>
  <si>
    <t>frutta スモーキーピンク/ライトグリーン</t>
  </si>
  <si>
    <t>tsutsumuホワイト</t>
  </si>
  <si>
    <t>tsutsumuミント</t>
  </si>
  <si>
    <t>tsutsumuピンクベージュ</t>
  </si>
  <si>
    <t>tsutsumuネイビー</t>
  </si>
  <si>
    <r>
      <t xml:space="preserve">カタログの有効期限内でも製造中止する商品が出てくる場合がありますのでご了承ください
</t>
    </r>
    <r>
      <rPr>
        <b/>
        <sz val="12"/>
        <color rgb="FFFF0000"/>
        <rFont val="メイリオ"/>
        <family val="3"/>
        <charset val="128"/>
      </rPr>
      <t>(新カタログ発刊時、商品リストが更新されますので再度、ダウンロードして頂く必要がございます</t>
    </r>
    <r>
      <rPr>
        <b/>
        <sz val="12"/>
        <rFont val="メイリオ"/>
        <family val="3"/>
        <charset val="128"/>
      </rPr>
      <t>）</t>
    </r>
    <rPh sb="5" eb="7">
      <t>ユウコウ</t>
    </rPh>
    <rPh sb="7" eb="9">
      <t>キゲン</t>
    </rPh>
    <rPh sb="9" eb="10">
      <t>ナイ</t>
    </rPh>
    <rPh sb="12" eb="14">
      <t>セイゾウ</t>
    </rPh>
    <rPh sb="14" eb="16">
      <t>チュウシ</t>
    </rPh>
    <rPh sb="18" eb="20">
      <t>ショウヒン</t>
    </rPh>
    <rPh sb="21" eb="22">
      <t>デ</t>
    </rPh>
    <rPh sb="25" eb="27">
      <t>バアイ</t>
    </rPh>
    <rPh sb="35" eb="37">
      <t>リョウショウ</t>
    </rPh>
    <rPh sb="43" eb="44">
      <t>シン</t>
    </rPh>
    <rPh sb="48" eb="50">
      <t>ハッカン</t>
    </rPh>
    <rPh sb="50" eb="51">
      <t>ジ</t>
    </rPh>
    <rPh sb="52" eb="54">
      <t>ショウヒン</t>
    </rPh>
    <rPh sb="58" eb="60">
      <t>コウシン</t>
    </rPh>
    <rPh sb="66" eb="68">
      <t>サイド</t>
    </rPh>
    <rPh sb="77" eb="78">
      <t>イタダ</t>
    </rPh>
    <rPh sb="79" eb="81">
      <t>ヒツヨウ</t>
    </rPh>
    <phoneticPr fontId="18"/>
  </si>
  <si>
    <t>4515543205301</t>
  </si>
  <si>
    <t>4515543205318</t>
  </si>
  <si>
    <t>4515543205325</t>
  </si>
  <si>
    <t>4515543205332</t>
  </si>
  <si>
    <t>4515543205264</t>
  </si>
  <si>
    <t>4515543205271</t>
  </si>
  <si>
    <t>4515543205288</t>
  </si>
  <si>
    <t>4515543205295</t>
  </si>
  <si>
    <t>20724-209</t>
  </si>
  <si>
    <t>20724-210</t>
  </si>
  <si>
    <t>ランダム</t>
  </si>
  <si>
    <t>71003-001</t>
  </si>
  <si>
    <t>71004-001</t>
  </si>
  <si>
    <t>MSPふろしきポケットC　ランダム ﾗﾝﾀﾞﾑ</t>
  </si>
  <si>
    <t>MSPふろしきポケットPE　ランダム ﾗﾝﾀﾞﾑ</t>
  </si>
  <si>
    <t>4515543711567</t>
  </si>
  <si>
    <t>4515543711574</t>
  </si>
  <si>
    <t>JANコード</t>
  </si>
  <si>
    <t>4515543112104</t>
  </si>
  <si>
    <t>4515543112128</t>
  </si>
  <si>
    <t>4515543112135</t>
  </si>
  <si>
    <t>4515543112142</t>
  </si>
  <si>
    <t>4515543112159</t>
  </si>
  <si>
    <t>4515543113200</t>
  </si>
  <si>
    <t>4515543113217</t>
  </si>
  <si>
    <t>4515543113224</t>
  </si>
  <si>
    <t>4515543100811</t>
  </si>
  <si>
    <t>4515543100828</t>
  </si>
  <si>
    <t>4515543100835</t>
  </si>
  <si>
    <t>4515543178001</t>
  </si>
  <si>
    <t>4515543178018</t>
  </si>
  <si>
    <t>4515543178025</t>
  </si>
  <si>
    <t>4515543105007</t>
  </si>
  <si>
    <t>4515543105045</t>
  </si>
  <si>
    <t>4515543105052</t>
  </si>
  <si>
    <t>4515543112401</t>
  </si>
  <si>
    <t>4515543112418</t>
  </si>
  <si>
    <t>4515543112449</t>
  </si>
  <si>
    <t>4515543110711</t>
  </si>
  <si>
    <t>4515543110728</t>
  </si>
  <si>
    <t>4515543110735</t>
  </si>
  <si>
    <t>4515543110759</t>
  </si>
  <si>
    <t>4515543110766</t>
  </si>
  <si>
    <t>4515543110797</t>
  </si>
  <si>
    <t>4515543111602</t>
  </si>
  <si>
    <t>4515543111626</t>
  </si>
  <si>
    <t>4515543111633</t>
  </si>
  <si>
    <t>4515543111640</t>
  </si>
  <si>
    <t>4515543111657</t>
  </si>
  <si>
    <t>4515543111190</t>
  </si>
  <si>
    <t>4515543111701</t>
  </si>
  <si>
    <t>4515543111725</t>
  </si>
  <si>
    <t>4515543111732</t>
  </si>
  <si>
    <t>4515543111749</t>
  </si>
  <si>
    <t>4515543111756</t>
  </si>
  <si>
    <t>4515543112043</t>
  </si>
  <si>
    <t>4515543111800</t>
  </si>
  <si>
    <t>4515543112609</t>
  </si>
  <si>
    <t>4515543112623</t>
  </si>
  <si>
    <t>4515543112630</t>
  </si>
  <si>
    <t>4515543112647</t>
  </si>
  <si>
    <t>4515543112708</t>
  </si>
  <si>
    <t>4515543112722</t>
  </si>
  <si>
    <t>4515543112739</t>
  </si>
  <si>
    <t>4515543112746</t>
  </si>
  <si>
    <t>4515543113590</t>
  </si>
  <si>
    <t>4515543113620</t>
  </si>
  <si>
    <t>4515543114191</t>
  </si>
  <si>
    <t>4515543114207</t>
  </si>
  <si>
    <t>4515543114214</t>
  </si>
  <si>
    <t>4515543114221</t>
  </si>
  <si>
    <t>4515543114238</t>
  </si>
  <si>
    <t>4515543114245</t>
  </si>
  <si>
    <t>4515543114252</t>
  </si>
  <si>
    <t>4515543114269</t>
  </si>
  <si>
    <t>4515543114276</t>
  </si>
  <si>
    <t>4515543114283</t>
  </si>
  <si>
    <t>4515543114368</t>
  </si>
  <si>
    <t>4515543114375</t>
  </si>
  <si>
    <t>4515543114382</t>
  </si>
  <si>
    <t>4515543114399</t>
  </si>
  <si>
    <t>4515543114405</t>
  </si>
  <si>
    <t>4515543114412</t>
  </si>
  <si>
    <t>4515543114429</t>
  </si>
  <si>
    <t>4515543114436</t>
  </si>
  <si>
    <t>4515543114443</t>
  </si>
  <si>
    <t>4515543114450</t>
  </si>
  <si>
    <t>4515543114467</t>
  </si>
  <si>
    <t>4515543114474</t>
  </si>
  <si>
    <t>4515543114481</t>
  </si>
  <si>
    <t>4515543114504</t>
  </si>
  <si>
    <t>4515543114511</t>
  </si>
  <si>
    <t>4515543114528</t>
  </si>
  <si>
    <t>4515543114535</t>
  </si>
  <si>
    <t>4515543114542</t>
  </si>
  <si>
    <t>4515543114559</t>
  </si>
  <si>
    <t>4515543114573</t>
  </si>
  <si>
    <t>4515543114580</t>
  </si>
  <si>
    <t>4515543114597</t>
  </si>
  <si>
    <t>4515543114603</t>
  </si>
  <si>
    <t>4515543114610</t>
  </si>
  <si>
    <t>4515543114627</t>
  </si>
  <si>
    <t>4515543114634</t>
  </si>
  <si>
    <t>4515543114641</t>
  </si>
  <si>
    <t>4515543210411</t>
  </si>
  <si>
    <t>4515543210428</t>
  </si>
  <si>
    <t>4515543210435</t>
  </si>
  <si>
    <t>4515543210442</t>
  </si>
  <si>
    <t>4515543210510</t>
  </si>
  <si>
    <t>4515543210527</t>
  </si>
  <si>
    <t>4515543210534</t>
  </si>
  <si>
    <t>4515543210619</t>
  </si>
  <si>
    <t>4515543210718</t>
  </si>
  <si>
    <t>4515543211418</t>
  </si>
  <si>
    <t>4515543211432</t>
  </si>
  <si>
    <t>4515543221004</t>
  </si>
  <si>
    <t>4515543221035</t>
  </si>
  <si>
    <t>4515543221042</t>
  </si>
  <si>
    <t>4515543221059</t>
  </si>
  <si>
    <t>4515543235025</t>
  </si>
  <si>
    <t>4515543235032</t>
  </si>
  <si>
    <t>4515543235056</t>
  </si>
  <si>
    <t>4515543235063</t>
  </si>
  <si>
    <t>4515543235070</t>
  </si>
  <si>
    <t>4515543240128</t>
  </si>
  <si>
    <t>4515543240135</t>
  </si>
  <si>
    <t>4515543240180</t>
  </si>
  <si>
    <t>4515543240432</t>
  </si>
  <si>
    <t>4515543240449</t>
  </si>
  <si>
    <t>4515543213801</t>
  </si>
  <si>
    <t>4515543213849</t>
  </si>
  <si>
    <t>4515543213856</t>
  </si>
  <si>
    <t>4515543213863</t>
  </si>
  <si>
    <t>4515543213924</t>
  </si>
  <si>
    <t>4515543213948</t>
  </si>
  <si>
    <t>4515543214105</t>
  </si>
  <si>
    <t>4515543214143</t>
  </si>
  <si>
    <t>4515543214150</t>
  </si>
  <si>
    <t>4515543214167</t>
  </si>
  <si>
    <t>4515543214228</t>
  </si>
  <si>
    <t>4515543214242</t>
  </si>
  <si>
    <t>4515543215409</t>
  </si>
  <si>
    <t>4515543215607</t>
  </si>
  <si>
    <t>4515543215614</t>
  </si>
  <si>
    <t>4515543215621</t>
  </si>
  <si>
    <t>4515543215669</t>
  </si>
  <si>
    <t>4515543215676</t>
  </si>
  <si>
    <t>4515543220502</t>
  </si>
  <si>
    <t>4515543220557</t>
  </si>
  <si>
    <t>4515543230426</t>
  </si>
  <si>
    <t>4515543230433</t>
  </si>
  <si>
    <t>4515543230525</t>
  </si>
  <si>
    <t>4515543230532</t>
  </si>
  <si>
    <t>4515543231249</t>
  </si>
  <si>
    <t>4515543231362</t>
  </si>
  <si>
    <t>4515543231409</t>
  </si>
  <si>
    <t>4515543231508</t>
  </si>
  <si>
    <t>4515543231515</t>
  </si>
  <si>
    <t>4515543240241</t>
  </si>
  <si>
    <t>4515543244881</t>
  </si>
  <si>
    <t>4515543244898</t>
  </si>
  <si>
    <t>4515543244904</t>
  </si>
  <si>
    <t>4515543244911</t>
  </si>
  <si>
    <t>4515543244980</t>
  </si>
  <si>
    <t>4515543245437</t>
  </si>
  <si>
    <t>4515543245635</t>
  </si>
  <si>
    <t>4515543245680</t>
  </si>
  <si>
    <t>4515543245710</t>
  </si>
  <si>
    <t>4515543245727</t>
  </si>
  <si>
    <t>4515543245772</t>
  </si>
  <si>
    <t>4515543245789</t>
  </si>
  <si>
    <t>4515543246144</t>
  </si>
  <si>
    <t>4515543246151</t>
  </si>
  <si>
    <t>4515543246182</t>
  </si>
  <si>
    <t>4515543246199</t>
  </si>
  <si>
    <t>4515543246243</t>
  </si>
  <si>
    <t>4515543246267</t>
  </si>
  <si>
    <t>4515543246274</t>
  </si>
  <si>
    <t>4515543246298</t>
  </si>
  <si>
    <t>4515543246304</t>
  </si>
  <si>
    <t>4515543246397</t>
  </si>
  <si>
    <t>4515543246564</t>
  </si>
  <si>
    <t>4515543246571</t>
  </si>
  <si>
    <t>4515543246595</t>
  </si>
  <si>
    <t>4515543246601</t>
  </si>
  <si>
    <t>4515543246625</t>
  </si>
  <si>
    <t>4515543246632</t>
  </si>
  <si>
    <t>4515543246649</t>
  </si>
  <si>
    <t>4515543246656</t>
  </si>
  <si>
    <t>4515543246663</t>
  </si>
  <si>
    <t>4515543246793</t>
  </si>
  <si>
    <t>4515543246809</t>
  </si>
  <si>
    <t>4515543246816</t>
  </si>
  <si>
    <t>4515543246823</t>
  </si>
  <si>
    <t>4515543246830</t>
  </si>
  <si>
    <t>4515543246885</t>
  </si>
  <si>
    <t>4515543246922</t>
  </si>
  <si>
    <t>4515543246939</t>
  </si>
  <si>
    <t>4515543246953</t>
  </si>
  <si>
    <t>4515543246960</t>
  </si>
  <si>
    <t>4515543246977</t>
  </si>
  <si>
    <t>4515543246984</t>
  </si>
  <si>
    <t>4515543246991</t>
  </si>
  <si>
    <t>4515543247004</t>
  </si>
  <si>
    <t>4515543247011</t>
  </si>
  <si>
    <t>4515543247028</t>
  </si>
  <si>
    <t>4515543247035</t>
  </si>
  <si>
    <t>4515543247042</t>
  </si>
  <si>
    <t>4515543247059</t>
  </si>
  <si>
    <t>4515543247141</t>
  </si>
  <si>
    <t>4515543247219</t>
  </si>
  <si>
    <t>4515543247226</t>
  </si>
  <si>
    <t>4515543247233</t>
  </si>
  <si>
    <t>4515543247301</t>
  </si>
  <si>
    <t>4515543247318</t>
  </si>
  <si>
    <t>4515543247325</t>
  </si>
  <si>
    <t>4515543247332</t>
  </si>
  <si>
    <t>4515543247370</t>
  </si>
  <si>
    <t>4515543247387</t>
  </si>
  <si>
    <t>4515543247394</t>
  </si>
  <si>
    <t>4515543247400</t>
  </si>
  <si>
    <t>4515543247417</t>
  </si>
  <si>
    <t>4515543247424</t>
  </si>
  <si>
    <t>4515543247431</t>
  </si>
  <si>
    <t>4515543247448</t>
  </si>
  <si>
    <t>4515543247455</t>
  </si>
  <si>
    <t>4515543247462</t>
  </si>
  <si>
    <t>4515543247479</t>
  </si>
  <si>
    <t>4515543247486</t>
  </si>
  <si>
    <t>4515543247493</t>
  </si>
  <si>
    <t>4515543247509</t>
  </si>
  <si>
    <t>4515543247547</t>
  </si>
  <si>
    <t>20904-302</t>
  </si>
  <si>
    <t>4515543247653</t>
  </si>
  <si>
    <t>4515543247660</t>
  </si>
  <si>
    <t>4515543247677</t>
  </si>
  <si>
    <t>4515543247684</t>
  </si>
  <si>
    <t>4515543247691</t>
  </si>
  <si>
    <t>4515543247707</t>
  </si>
  <si>
    <t>4515543247714</t>
  </si>
  <si>
    <t>4515543247721</t>
  </si>
  <si>
    <t>4515543247738</t>
  </si>
  <si>
    <t>4515543247745</t>
  </si>
  <si>
    <t>4515543247752</t>
  </si>
  <si>
    <t>4515543247769</t>
  </si>
  <si>
    <t>4515543204489</t>
  </si>
  <si>
    <t>4515543204496</t>
  </si>
  <si>
    <t>4515543204502</t>
  </si>
  <si>
    <t>4515543204519</t>
  </si>
  <si>
    <t>4515543204526</t>
  </si>
  <si>
    <t>4515543204533</t>
  </si>
  <si>
    <t>4515543204540</t>
  </si>
  <si>
    <t>4515543204557</t>
  </si>
  <si>
    <t>4515543204564</t>
  </si>
  <si>
    <t>4515543204571</t>
  </si>
  <si>
    <t>4515543204588</t>
  </si>
  <si>
    <t>4515543204632</t>
  </si>
  <si>
    <t>4515543204649</t>
  </si>
  <si>
    <t>4515543204687</t>
  </si>
  <si>
    <t>4515543204694</t>
  </si>
  <si>
    <t>4515543204700</t>
  </si>
  <si>
    <t>4515543204717</t>
  </si>
  <si>
    <t>4515543204724</t>
  </si>
  <si>
    <t>4515543204731</t>
  </si>
  <si>
    <t>4515543204748</t>
  </si>
  <si>
    <t>4515543204755</t>
  </si>
  <si>
    <t>4515543204762</t>
  </si>
  <si>
    <t>4515543204779</t>
  </si>
  <si>
    <t>4515543204816</t>
  </si>
  <si>
    <t>4515543204823</t>
  </si>
  <si>
    <t>4515543204830</t>
  </si>
  <si>
    <t>4515543204847</t>
  </si>
  <si>
    <t>4515543204854</t>
  </si>
  <si>
    <t>4515543204861</t>
  </si>
  <si>
    <t>4515543204878</t>
  </si>
  <si>
    <t>4515543204885</t>
  </si>
  <si>
    <t>4515543204892</t>
  </si>
  <si>
    <t>4515543204908</t>
  </si>
  <si>
    <t>4515543204915</t>
  </si>
  <si>
    <t>4515543204922</t>
  </si>
  <si>
    <t>4515543204939</t>
  </si>
  <si>
    <t>4515543204946</t>
  </si>
  <si>
    <t>4515543204953</t>
  </si>
  <si>
    <t>4515543204960</t>
  </si>
  <si>
    <t>4515543204977</t>
  </si>
  <si>
    <t>4515543204984</t>
  </si>
  <si>
    <t>4515543204991</t>
  </si>
  <si>
    <t>4515543205004</t>
  </si>
  <si>
    <t>4515543205011</t>
  </si>
  <si>
    <t>4515543205028</t>
  </si>
  <si>
    <t>4515543205066</t>
  </si>
  <si>
    <t>4515543205073</t>
  </si>
  <si>
    <t>4515543205080</t>
  </si>
  <si>
    <t>4515543205097</t>
  </si>
  <si>
    <t>4515543205103</t>
  </si>
  <si>
    <t>4515543205110</t>
  </si>
  <si>
    <t>4515543205127</t>
  </si>
  <si>
    <t>4515543205134</t>
  </si>
  <si>
    <t>4515543205141</t>
  </si>
  <si>
    <t>4515543205158</t>
  </si>
  <si>
    <t>4515543205165</t>
  </si>
  <si>
    <t>4515543205172</t>
  </si>
  <si>
    <t>4515543205189</t>
  </si>
  <si>
    <t>4515543205196</t>
  </si>
  <si>
    <t>4515543205202</t>
  </si>
  <si>
    <t>4515543205219</t>
  </si>
  <si>
    <t>4515543205226</t>
  </si>
  <si>
    <t>4515543205233</t>
  </si>
  <si>
    <t>4515543205240</t>
  </si>
  <si>
    <t>4515543205257</t>
  </si>
  <si>
    <t>4515543300235</t>
  </si>
  <si>
    <t>4515543302017</t>
  </si>
  <si>
    <t>4515543301010</t>
  </si>
  <si>
    <t>4515543301034</t>
  </si>
  <si>
    <t>4515543314003</t>
  </si>
  <si>
    <t>4515543300433</t>
  </si>
  <si>
    <t>4515543300471</t>
  </si>
  <si>
    <t>4515543300938</t>
  </si>
  <si>
    <t>4515543308088</t>
  </si>
  <si>
    <t>4515543300952</t>
  </si>
  <si>
    <t>4515543300976</t>
  </si>
  <si>
    <t>4515543308019</t>
  </si>
  <si>
    <t>4515543310005</t>
  </si>
  <si>
    <t>4515543300822</t>
  </si>
  <si>
    <t>4515543308040</t>
  </si>
  <si>
    <t>4515543307920</t>
  </si>
  <si>
    <t>4515543308064</t>
  </si>
  <si>
    <t>4515543305223</t>
  </si>
  <si>
    <t>4515543305230</t>
  </si>
  <si>
    <t>4515543305247</t>
  </si>
  <si>
    <t>4515543305254</t>
  </si>
  <si>
    <t>4515543305261</t>
  </si>
  <si>
    <t>4515543305278</t>
  </si>
  <si>
    <t>4515543305308</t>
  </si>
  <si>
    <t>4515543500406</t>
  </si>
  <si>
    <t>4515543502400</t>
  </si>
  <si>
    <t>4515543502424</t>
  </si>
  <si>
    <t>4515543516001</t>
  </si>
  <si>
    <t>4515543516018</t>
  </si>
  <si>
    <t>4515543516025</t>
  </si>
  <si>
    <t>4515543535026</t>
  </si>
  <si>
    <t>4515543502202</t>
  </si>
  <si>
    <t>4515543502233</t>
  </si>
  <si>
    <t>4515543502240</t>
  </si>
  <si>
    <t>4515543502301</t>
  </si>
  <si>
    <t>4515543502318</t>
  </si>
  <si>
    <t>4515543513000</t>
  </si>
  <si>
    <t>4515543525027</t>
  </si>
  <si>
    <t>4515543532148</t>
  </si>
  <si>
    <t>4515543502509</t>
  </si>
  <si>
    <t>4515543501212</t>
  </si>
  <si>
    <t>4515543501236</t>
  </si>
  <si>
    <t>4515543522002</t>
  </si>
  <si>
    <t>4515543536009</t>
  </si>
  <si>
    <t>4515543536016</t>
  </si>
  <si>
    <t>4515543501410</t>
  </si>
  <si>
    <t>4515543501427</t>
  </si>
  <si>
    <t>4515543527007</t>
  </si>
  <si>
    <t>4515543527038</t>
  </si>
  <si>
    <t>4515543501915</t>
  </si>
  <si>
    <t>4515543500703</t>
  </si>
  <si>
    <t>4515543500710</t>
  </si>
  <si>
    <t>4515543500727</t>
  </si>
  <si>
    <t>4515543500604</t>
  </si>
  <si>
    <t>4515543500611</t>
  </si>
  <si>
    <t>4515543500628</t>
  </si>
  <si>
    <t>4515543500659</t>
  </si>
  <si>
    <t>4515543500666</t>
  </si>
  <si>
    <t>4515543500680</t>
  </si>
  <si>
    <t>4515543500697</t>
  </si>
  <si>
    <t>4515543500734</t>
  </si>
  <si>
    <t>4515543500796</t>
  </si>
  <si>
    <t>4515543500802</t>
  </si>
  <si>
    <t>4515543500826</t>
  </si>
  <si>
    <t>4515543500833</t>
  </si>
  <si>
    <t>4515543500857</t>
  </si>
  <si>
    <t>4515543500864</t>
  </si>
  <si>
    <t>4515543500871</t>
  </si>
  <si>
    <t>4515543500888</t>
  </si>
  <si>
    <t>4515543500932</t>
  </si>
  <si>
    <t>4515543500949</t>
  </si>
  <si>
    <t>4515543500956</t>
  </si>
  <si>
    <t>4515543711314</t>
  </si>
  <si>
    <t>4515543711321</t>
  </si>
  <si>
    <t>4515543711352</t>
  </si>
  <si>
    <t>4515543711376</t>
  </si>
  <si>
    <t>4515543711383</t>
  </si>
  <si>
    <t>4515543711390</t>
  </si>
  <si>
    <t>4515543711406</t>
  </si>
  <si>
    <t>4515543711413</t>
  </si>
  <si>
    <t>4515543711420</t>
  </si>
  <si>
    <t>4515543711437</t>
  </si>
  <si>
    <t>4515543711444</t>
  </si>
  <si>
    <t>4515543711451</t>
  </si>
  <si>
    <t>4515543711468</t>
  </si>
  <si>
    <t>4515543711475</t>
  </si>
  <si>
    <t>4515543711512</t>
  </si>
  <si>
    <t>4515543711529</t>
  </si>
  <si>
    <t>4515543711536</t>
  </si>
  <si>
    <t>4515543600465</t>
  </si>
  <si>
    <t>4515543661091</t>
  </si>
  <si>
    <t>4515543601448</t>
  </si>
  <si>
    <t>4515543601455</t>
  </si>
  <si>
    <t>4515543601479</t>
  </si>
  <si>
    <t>4515543601486</t>
  </si>
  <si>
    <t>4515543601493</t>
  </si>
  <si>
    <t>4515543601509</t>
  </si>
  <si>
    <t>4515543601516</t>
  </si>
  <si>
    <t>4515543601530</t>
  </si>
  <si>
    <t>4515543601547</t>
  </si>
  <si>
    <t>4515543601554</t>
  </si>
  <si>
    <t>4515543601608</t>
  </si>
  <si>
    <t>4515543601615</t>
  </si>
  <si>
    <t>4515543601691</t>
  </si>
  <si>
    <t>4515543601707</t>
  </si>
  <si>
    <t>4515543601806</t>
  </si>
  <si>
    <t>4515543601813</t>
  </si>
  <si>
    <t>4515543601820</t>
  </si>
  <si>
    <t>4515543601837</t>
  </si>
  <si>
    <t>4515543601844</t>
  </si>
  <si>
    <t>4515543601851</t>
  </si>
  <si>
    <t>4515543800704</t>
  </si>
  <si>
    <t>4515543807017</t>
  </si>
  <si>
    <t>4515543807024</t>
  </si>
  <si>
    <t>4515543807055</t>
  </si>
  <si>
    <t>4515543810703</t>
  </si>
  <si>
    <t>4515543836017</t>
  </si>
  <si>
    <t>4515543810123</t>
  </si>
  <si>
    <t>4515543810147</t>
  </si>
  <si>
    <t>4515543810154</t>
  </si>
  <si>
    <t>4515543810178</t>
  </si>
  <si>
    <t>4515543910106</t>
  </si>
  <si>
    <t>4515543910113</t>
  </si>
  <si>
    <t>4515543910304</t>
  </si>
  <si>
    <t>4515543910311</t>
  </si>
  <si>
    <t>4515543910502</t>
  </si>
  <si>
    <t>4515543910519</t>
  </si>
  <si>
    <t>4515543910908</t>
  </si>
  <si>
    <t>4515543910915</t>
  </si>
  <si>
    <t>4515543910922</t>
  </si>
  <si>
    <t>4515543910946</t>
  </si>
  <si>
    <t>4515543910953</t>
  </si>
  <si>
    <t>4515543910960</t>
  </si>
  <si>
    <t>4515543910977</t>
  </si>
  <si>
    <t>4515543911004</t>
  </si>
  <si>
    <t>4515543911028</t>
  </si>
  <si>
    <t>4515543911035</t>
  </si>
  <si>
    <t>※JANコードは商品リスト＆JANコードシートにてご確認いただけます。</t>
    <rPh sb="8" eb="10">
      <t>ショウヒン</t>
    </rPh>
    <rPh sb="26" eb="28">
      <t>カクニン</t>
    </rPh>
    <phoneticPr fontId="18"/>
  </si>
  <si>
    <t>※入力は①～⑨までの手順でご入力ください。</t>
    <rPh sb="1" eb="3">
      <t>ニュウリョク</t>
    </rPh>
    <rPh sb="10" eb="11">
      <t>テ</t>
    </rPh>
    <rPh sb="11" eb="12">
      <t>ジュン</t>
    </rPh>
    <rPh sb="14" eb="16">
      <t>ニュウリョク</t>
    </rPh>
    <phoneticPr fontId="18"/>
  </si>
  <si>
    <t>カタログ37ページ</t>
    <phoneticPr fontId="18"/>
  </si>
  <si>
    <t>16
（重複掲載）</t>
    <rPh sb="4" eb="6">
      <t>ジュウフク</t>
    </rPh>
    <rPh sb="6" eb="8">
      <t>ケイサイ</t>
    </rPh>
    <phoneticPr fontId="22"/>
  </si>
  <si>
    <t xml:space="preserve">36
</t>
    <phoneticPr fontId="22"/>
  </si>
  <si>
    <t xml:space="preserve">041
</t>
    <phoneticPr fontId="22"/>
  </si>
  <si>
    <t>66
箱➡帯</t>
    <phoneticPr fontId="22"/>
  </si>
  <si>
    <t>97～98</t>
    <phoneticPr fontId="18"/>
  </si>
  <si>
    <t>10261-314</t>
    <phoneticPr fontId="22"/>
  </si>
  <si>
    <t>100アクアドロップリサイクル</t>
    <phoneticPr fontId="22"/>
  </si>
  <si>
    <t>まるブルーグリーン</t>
  </si>
  <si>
    <t>10261-315</t>
    <phoneticPr fontId="22"/>
  </si>
  <si>
    <t>しかくグリーン</t>
  </si>
  <si>
    <t>10261-311</t>
  </si>
  <si>
    <t>100アクアドロップリサイクル</t>
  </si>
  <si>
    <t>Adeline Klam 牡丹ローズ</t>
  </si>
  <si>
    <t>10261-316</t>
    <phoneticPr fontId="22"/>
  </si>
  <si>
    <t>10261-310</t>
  </si>
  <si>
    <t>Adeline Klam 牡丹オレンジ</t>
  </si>
  <si>
    <t>10261-301</t>
    <phoneticPr fontId="22"/>
  </si>
  <si>
    <t>竹久夢二 つばきモスグリーン</t>
  </si>
  <si>
    <t>10261-312</t>
  </si>
  <si>
    <t>鈴木マサル FLOWER BEDレッド</t>
  </si>
  <si>
    <t>10261-313</t>
    <phoneticPr fontId="22"/>
  </si>
  <si>
    <t>鈴木マサル TREE HOUSEネイビー</t>
  </si>
  <si>
    <t>10261-304</t>
  </si>
  <si>
    <t>kata kata ハチドリグリーン</t>
  </si>
  <si>
    <t>10261-305</t>
  </si>
  <si>
    <t>kata kata ハチドリキイロ</t>
  </si>
  <si>
    <t>10261-306</t>
  </si>
  <si>
    <t>kata kata くまとさけグリーン</t>
  </si>
  <si>
    <t>10261-307</t>
  </si>
  <si>
    <t>kata kata ナガスクジラブルー</t>
  </si>
  <si>
    <t>10261-302</t>
  </si>
  <si>
    <t>伊砂文様 菊パープル</t>
  </si>
  <si>
    <t>10261-303</t>
  </si>
  <si>
    <t>伊砂文様 結ライトカーキ</t>
  </si>
  <si>
    <t>10261-309</t>
  </si>
  <si>
    <t>レスキューグリーン</t>
  </si>
  <si>
    <t>10261-308</t>
  </si>
  <si>
    <t>10283-202</t>
  </si>
  <si>
    <t>21115-301</t>
    <phoneticPr fontId="22"/>
  </si>
  <si>
    <t>100アクアドロップコットン竹久夢二</t>
    <rPh sb="14" eb="18">
      <t>タケヒサユメジ</t>
    </rPh>
    <phoneticPr fontId="22"/>
  </si>
  <si>
    <t>花唐草イエロー</t>
  </si>
  <si>
    <t>21115-302</t>
    <phoneticPr fontId="22"/>
  </si>
  <si>
    <t>ゆりネイビー</t>
  </si>
  <si>
    <t>21116-301</t>
    <phoneticPr fontId="22"/>
  </si>
  <si>
    <t>100アクアドロップコットンkatakataむすび</t>
    <phoneticPr fontId="22"/>
  </si>
  <si>
    <t>ハチドリグレーグリーン</t>
  </si>
  <si>
    <t>21117-301</t>
    <phoneticPr fontId="22"/>
  </si>
  <si>
    <t>100アクアドロップコットンアウトドア</t>
    <phoneticPr fontId="22"/>
  </si>
  <si>
    <t>カモフラグレーカーキ</t>
  </si>
  <si>
    <t>100 MUSUBI　ORGANIC</t>
    <phoneticPr fontId="22"/>
  </si>
  <si>
    <t>20567-303</t>
    <phoneticPr fontId="22"/>
  </si>
  <si>
    <t>100野老むすび</t>
    <rPh sb="3" eb="5">
      <t>トコロ</t>
    </rPh>
    <phoneticPr fontId="22"/>
  </si>
  <si>
    <t>PPP唐草グレー</t>
  </si>
  <si>
    <t>20014-101</t>
    <phoneticPr fontId="22"/>
  </si>
  <si>
    <t>45kata kataむすび</t>
    <phoneticPr fontId="22"/>
  </si>
  <si>
    <t>20014-102</t>
    <phoneticPr fontId="22"/>
  </si>
  <si>
    <t>20014-103</t>
    <phoneticPr fontId="22"/>
  </si>
  <si>
    <t>20014-104</t>
    <phoneticPr fontId="22"/>
  </si>
  <si>
    <t>20015-201</t>
    <phoneticPr fontId="22"/>
  </si>
  <si>
    <t>70kata kataむすび</t>
    <phoneticPr fontId="22"/>
  </si>
  <si>
    <t>20015-202</t>
    <phoneticPr fontId="22"/>
  </si>
  <si>
    <t>20015-203</t>
    <phoneticPr fontId="22"/>
  </si>
  <si>
    <t>20015-204</t>
    <phoneticPr fontId="22"/>
  </si>
  <si>
    <t>45　こはれ</t>
    <phoneticPr fontId="18"/>
  </si>
  <si>
    <t>70　こはれ</t>
    <phoneticPr fontId="18"/>
  </si>
  <si>
    <t>70モダンガール</t>
    <phoneticPr fontId="22"/>
  </si>
  <si>
    <t>20827-101</t>
    <phoneticPr fontId="22"/>
  </si>
  <si>
    <t>チーフ鳥獣人物戯画 両面</t>
    <rPh sb="3" eb="5">
      <t>チョウジュウ</t>
    </rPh>
    <rPh sb="5" eb="9">
      <t>ジンブツギガ</t>
    </rPh>
    <rPh sb="10" eb="12">
      <t>リョウメン</t>
    </rPh>
    <phoneticPr fontId="22"/>
  </si>
  <si>
    <t>20827-102</t>
    <phoneticPr fontId="22"/>
  </si>
  <si>
    <t>68鳥獣人物戯画</t>
    <rPh sb="2" eb="8">
      <t>チョウジュウジンブツギガ</t>
    </rPh>
    <phoneticPr fontId="22"/>
  </si>
  <si>
    <t>チーフ　福むすび</t>
    <phoneticPr fontId="22"/>
  </si>
  <si>
    <t>80120-205</t>
    <phoneticPr fontId="22"/>
  </si>
  <si>
    <t>二巾レーヨンちりめんこよみ</t>
    <rPh sb="0" eb="2">
      <t>フタハバ</t>
    </rPh>
    <phoneticPr fontId="22"/>
  </si>
  <si>
    <t>花まりうさぎクリーム</t>
  </si>
  <si>
    <t>80120-206</t>
    <phoneticPr fontId="22"/>
  </si>
  <si>
    <t>疋田梅サンゴ</t>
  </si>
  <si>
    <t>80120-207</t>
    <phoneticPr fontId="22"/>
  </si>
  <si>
    <t>昼夜桜コン</t>
  </si>
  <si>
    <t>二巾　レーヨンちりめん　こよみ</t>
    <phoneticPr fontId="22"/>
  </si>
  <si>
    <t>22008-405</t>
    <phoneticPr fontId="22"/>
  </si>
  <si>
    <t>150晴れ着つつみ</t>
    <rPh sb="3" eb="4">
      <t>ハ</t>
    </rPh>
    <rPh sb="5" eb="6">
      <t>ギ</t>
    </rPh>
    <phoneticPr fontId="22"/>
  </si>
  <si>
    <t>菊イエロー</t>
  </si>
  <si>
    <t>150　晴れ着つつみ</t>
    <phoneticPr fontId="22"/>
  </si>
  <si>
    <t>22007-404</t>
    <phoneticPr fontId="22"/>
  </si>
  <si>
    <t>150きもの包み</t>
    <rPh sb="6" eb="7">
      <t>ツツ</t>
    </rPh>
    <phoneticPr fontId="22"/>
  </si>
  <si>
    <t>花鳥更紗クリーム</t>
  </si>
  <si>
    <t>22007-405</t>
    <phoneticPr fontId="22"/>
  </si>
  <si>
    <t>花鳥更紗グリーン</t>
  </si>
  <si>
    <t>150　きもの包み</t>
    <phoneticPr fontId="22"/>
  </si>
  <si>
    <t>120　正倉院裂</t>
    <phoneticPr fontId="18"/>
  </si>
  <si>
    <t>50ハレ包み</t>
    <rPh sb="4" eb="5">
      <t>ツツ</t>
    </rPh>
    <phoneticPr fontId="22"/>
  </si>
  <si>
    <t>20725-105</t>
    <phoneticPr fontId="22"/>
  </si>
  <si>
    <t>市松コン</t>
  </si>
  <si>
    <t>20724-208</t>
    <phoneticPr fontId="22"/>
  </si>
  <si>
    <t>70ハレ包み</t>
    <rPh sb="4" eb="5">
      <t>ツツ</t>
    </rPh>
    <phoneticPr fontId="22"/>
  </si>
  <si>
    <t>七宝アカ</t>
  </si>
  <si>
    <t>麻の葉亀甲アカ</t>
  </si>
  <si>
    <t>千鳥アカ</t>
  </si>
  <si>
    <t>20724-205</t>
    <phoneticPr fontId="22"/>
  </si>
  <si>
    <t>70ハレ包み</t>
    <phoneticPr fontId="22"/>
  </si>
  <si>
    <t>20724-201</t>
    <phoneticPr fontId="22"/>
  </si>
  <si>
    <t>45　リバーシブル</t>
    <phoneticPr fontId="18"/>
  </si>
  <si>
    <t>70　リバーシブル</t>
    <phoneticPr fontId="18"/>
  </si>
  <si>
    <t>90　リバーシブル</t>
    <phoneticPr fontId="18"/>
  </si>
  <si>
    <t>45　季色</t>
    <phoneticPr fontId="18"/>
  </si>
  <si>
    <t>70　季色</t>
    <phoneticPr fontId="18"/>
  </si>
  <si>
    <t>45　ポリエステルちりめん　無地</t>
    <phoneticPr fontId="22"/>
  </si>
  <si>
    <t>70　ポリエステルちりめん　無地</t>
    <phoneticPr fontId="18"/>
  </si>
  <si>
    <t>30611-130</t>
    <phoneticPr fontId="22"/>
  </si>
  <si>
    <t>中巾正絹うずらちりめん色の彩時記</t>
    <rPh sb="0" eb="2">
      <t>チュウハバ</t>
    </rPh>
    <rPh sb="2" eb="4">
      <t>ショウケン</t>
    </rPh>
    <rPh sb="11" eb="12">
      <t>イロ</t>
    </rPh>
    <rPh sb="13" eb="14">
      <t>サイ</t>
    </rPh>
    <rPh sb="14" eb="15">
      <t>ジ</t>
    </rPh>
    <rPh sb="15" eb="16">
      <t>キ</t>
    </rPh>
    <phoneticPr fontId="22"/>
  </si>
  <si>
    <t>桜</t>
  </si>
  <si>
    <t>30611-131</t>
    <phoneticPr fontId="22"/>
  </si>
  <si>
    <t>浅葱</t>
  </si>
  <si>
    <t>30611-132</t>
    <phoneticPr fontId="22"/>
  </si>
  <si>
    <t>亜麻色</t>
  </si>
  <si>
    <t>30613-230</t>
    <phoneticPr fontId="22"/>
  </si>
  <si>
    <t>二巾正絹うずらちりめん色の彩時記</t>
    <rPh sb="0" eb="2">
      <t>フタハバ</t>
    </rPh>
    <rPh sb="2" eb="4">
      <t>ショウケン</t>
    </rPh>
    <rPh sb="11" eb="12">
      <t>イロ</t>
    </rPh>
    <rPh sb="13" eb="14">
      <t>サイ</t>
    </rPh>
    <rPh sb="14" eb="15">
      <t>ジ</t>
    </rPh>
    <rPh sb="15" eb="16">
      <t>キ</t>
    </rPh>
    <phoneticPr fontId="22"/>
  </si>
  <si>
    <t>30613-231</t>
    <phoneticPr fontId="22"/>
  </si>
  <si>
    <t>30613-232</t>
    <phoneticPr fontId="22"/>
  </si>
  <si>
    <t>30601-006</t>
    <phoneticPr fontId="22"/>
  </si>
  <si>
    <t>中巾6号正絹ちりめん無地</t>
    <rPh sb="0" eb="2">
      <t>チュウハバ</t>
    </rPh>
    <rPh sb="3" eb="4">
      <t>ゴウ</t>
    </rPh>
    <rPh sb="4" eb="6">
      <t>ショウケン</t>
    </rPh>
    <rPh sb="10" eb="12">
      <t>ムジ</t>
    </rPh>
    <phoneticPr fontId="22"/>
  </si>
  <si>
    <t>30601-007</t>
    <phoneticPr fontId="22"/>
  </si>
  <si>
    <t>ネズ</t>
  </si>
  <si>
    <t>30601-008</t>
    <phoneticPr fontId="22"/>
  </si>
  <si>
    <t>コウジ</t>
  </si>
  <si>
    <t>30604-006</t>
    <phoneticPr fontId="22"/>
  </si>
  <si>
    <t>二巾9号正絹ちりめん無地</t>
    <rPh sb="0" eb="2">
      <t>フタハバ</t>
    </rPh>
    <rPh sb="3" eb="4">
      <t>ゴウ</t>
    </rPh>
    <rPh sb="4" eb="6">
      <t>ショウケン</t>
    </rPh>
    <rPh sb="10" eb="12">
      <t>ムジ</t>
    </rPh>
    <phoneticPr fontId="22"/>
  </si>
  <si>
    <t>30604-007</t>
    <phoneticPr fontId="22"/>
  </si>
  <si>
    <t>30604-008</t>
    <phoneticPr fontId="22"/>
  </si>
  <si>
    <t>50052-013</t>
    <phoneticPr fontId="22"/>
  </si>
  <si>
    <t>正倉院裂 金封ふくさ</t>
    <rPh sb="0" eb="3">
      <t>ショウソウイン</t>
    </rPh>
    <rPh sb="3" eb="4">
      <t>キレ</t>
    </rPh>
    <rPh sb="5" eb="7">
      <t>キンプウ</t>
    </rPh>
    <phoneticPr fontId="22"/>
  </si>
  <si>
    <t>別誂　三巾１8号　正絹縮緬　家紋入り　風呂敷</t>
    <rPh sb="3" eb="4">
      <t>３</t>
    </rPh>
    <phoneticPr fontId="22"/>
  </si>
  <si>
    <t>90184-001</t>
  </si>
  <si>
    <t>紙箱  S</t>
  </si>
  <si>
    <t>90185-001</t>
  </si>
  <si>
    <t>紙箱  M</t>
  </si>
  <si>
    <t>90186-001</t>
  </si>
  <si>
    <t>紙箱  L</t>
  </si>
  <si>
    <t>90187-001</t>
  </si>
  <si>
    <t>紙箱　L深型</t>
    <rPh sb="5" eb="6">
      <t>ガタ</t>
    </rPh>
    <phoneticPr fontId="22"/>
  </si>
  <si>
    <t>100　天然藍染 野老（ところ）むすび</t>
    <rPh sb="4" eb="6">
      <t>テンネン</t>
    </rPh>
    <rPh sb="6" eb="8">
      <t>アイゾ</t>
    </rPh>
    <rPh sb="9" eb="11">
      <t>トコロ</t>
    </rPh>
    <phoneticPr fontId="18"/>
  </si>
  <si>
    <t>100　天然藍染　ｋａｔａ ｋａｔａむすび</t>
    <rPh sb="4" eb="6">
      <t>テンネン</t>
    </rPh>
    <rPh sb="6" eb="8">
      <t>アイゾ</t>
    </rPh>
    <phoneticPr fontId="18"/>
  </si>
  <si>
    <t>100　天然藍染 むす美　対角絞り</t>
    <rPh sb="4" eb="6">
      <t>テンネン</t>
    </rPh>
    <rPh sb="6" eb="8">
      <t>アイゾ</t>
    </rPh>
    <rPh sb="11" eb="12">
      <t>ビ</t>
    </rPh>
    <rPh sb="13" eb="15">
      <t>タイカク</t>
    </rPh>
    <rPh sb="15" eb="16">
      <t>シボ</t>
    </rPh>
    <phoneticPr fontId="18"/>
  </si>
  <si>
    <t>100　天然藍染 むす美　市松段染め</t>
    <rPh sb="4" eb="6">
      <t>テンネン</t>
    </rPh>
    <rPh sb="6" eb="8">
      <t>アイゾ</t>
    </rPh>
    <rPh sb="11" eb="12">
      <t>ビ</t>
    </rPh>
    <rPh sb="13" eb="15">
      <t>イチマツ</t>
    </rPh>
    <rPh sb="15" eb="16">
      <t>ダン</t>
    </rPh>
    <rPh sb="16" eb="17">
      <t>ソ</t>
    </rPh>
    <phoneticPr fontId="18"/>
  </si>
  <si>
    <t>50　ミナペルホネン　リネン刺繍</t>
    <phoneticPr fontId="22"/>
  </si>
  <si>
    <t>100　ミナペルホネン　リネンエンブロ　Ｌ</t>
    <phoneticPr fontId="22"/>
  </si>
  <si>
    <t>66　ミナペルホネン　正絹ちりめん　両面</t>
    <phoneticPr fontId="22"/>
  </si>
  <si>
    <t>4515543114795</t>
  </si>
  <si>
    <t>4515543114801</t>
  </si>
  <si>
    <t>4515543114764</t>
  </si>
  <si>
    <t>4515543114818</t>
  </si>
  <si>
    <t>4515543114757</t>
  </si>
  <si>
    <t>4515543114665</t>
  </si>
  <si>
    <t>4515543114771</t>
  </si>
  <si>
    <t>4515543114788</t>
  </si>
  <si>
    <t>4515543114696</t>
  </si>
  <si>
    <t>4515543114702</t>
  </si>
  <si>
    <t>4515543114719</t>
  </si>
  <si>
    <t>4515543114726</t>
  </si>
  <si>
    <t>4515543114672</t>
  </si>
  <si>
    <t>4515543114689</t>
  </si>
  <si>
    <t>4515543114740</t>
  </si>
  <si>
    <t>4515543114733</t>
  </si>
  <si>
    <t>4515543114856</t>
  </si>
  <si>
    <t>4515543205400</t>
  </si>
  <si>
    <t>4515543205431</t>
  </si>
  <si>
    <t>4515543205448</t>
  </si>
  <si>
    <t>4515543205455</t>
  </si>
  <si>
    <t>4515543205462</t>
  </si>
  <si>
    <t>4515543205479</t>
  </si>
  <si>
    <t>4515543205486</t>
  </si>
  <si>
    <t>4515543205493</t>
  </si>
  <si>
    <t>4515543205509</t>
  </si>
  <si>
    <t>4515543204618</t>
  </si>
  <si>
    <t>4515543204625</t>
  </si>
  <si>
    <t>4515543810185</t>
  </si>
  <si>
    <t>4515543810192</t>
  </si>
  <si>
    <t>4515543810208</t>
  </si>
  <si>
    <t>4515543205370</t>
  </si>
  <si>
    <t>4515543205387</t>
  </si>
  <si>
    <t>4515543205394</t>
  </si>
  <si>
    <t>4515543305391</t>
  </si>
  <si>
    <t>4515543305407</t>
  </si>
  <si>
    <t>4515543305414</t>
  </si>
  <si>
    <t>4515543305421</t>
  </si>
  <si>
    <t>4515543305438</t>
  </si>
  <si>
    <t>4515543305445</t>
  </si>
  <si>
    <t>4515543305339</t>
  </si>
  <si>
    <t>4515543305346</t>
  </si>
  <si>
    <t>4515543305353</t>
  </si>
  <si>
    <t>4515543305360</t>
  </si>
  <si>
    <t>4515543305377</t>
  </si>
  <si>
    <t>4515543305384</t>
  </si>
  <si>
    <t>4515543500970</t>
  </si>
  <si>
    <t>4515543911059</t>
  </si>
  <si>
    <t>4515543911066</t>
  </si>
  <si>
    <t>4515543911073</t>
  </si>
  <si>
    <t>4515543911080</t>
  </si>
  <si>
    <t>限定商品：2024年干支シリーズ</t>
    <rPh sb="0" eb="4">
      <t>ゲンテイショウヒン</t>
    </rPh>
    <rPh sb="9" eb="10">
      <t>ネン</t>
    </rPh>
    <rPh sb="10" eb="12">
      <t>エト</t>
    </rPh>
    <phoneticPr fontId="18"/>
  </si>
  <si>
    <t>20348-113</t>
  </si>
  <si>
    <t>20724-211</t>
  </si>
  <si>
    <t>20348-112</t>
    <phoneticPr fontId="18"/>
  </si>
  <si>
    <t>辰</t>
    <rPh sb="0" eb="1">
      <t>タツ</t>
    </rPh>
    <phoneticPr fontId="2"/>
  </si>
  <si>
    <t>辰　宝珠 ｱｶ</t>
    <rPh sb="0" eb="1">
      <t>タツ</t>
    </rPh>
    <phoneticPr fontId="2"/>
  </si>
  <si>
    <t>辰　 ｶﾚﾝﾀﾞｰ ｼｭ</t>
    <phoneticPr fontId="18"/>
  </si>
  <si>
    <t>龍　ｱｶ</t>
    <rPh sb="0" eb="1">
      <t>リュウ</t>
    </rPh>
    <phoneticPr fontId="2"/>
  </si>
  <si>
    <t>4515543205516</t>
  </si>
  <si>
    <t>4515543205523</t>
  </si>
  <si>
    <t>4515543205530</t>
  </si>
  <si>
    <t>60085-005</t>
    <phoneticPr fontId="18"/>
  </si>
  <si>
    <t>60082-005</t>
    <phoneticPr fontId="18"/>
  </si>
  <si>
    <t>4515543601882</t>
  </si>
  <si>
    <t>4515543601899</t>
  </si>
  <si>
    <t>10070-005</t>
    <phoneticPr fontId="18"/>
  </si>
  <si>
    <t>甲辰</t>
    <rPh sb="0" eb="2">
      <t>キノエタツ</t>
    </rPh>
    <phoneticPr fontId="2"/>
  </si>
  <si>
    <t>4515543114863</t>
  </si>
  <si>
    <t>入荷未の為、非表示</t>
    <rPh sb="0" eb="2">
      <t>ニュウカ</t>
    </rPh>
    <rPh sb="2" eb="3">
      <t>ミ</t>
    </rPh>
    <rPh sb="4" eb="5">
      <t>タメ</t>
    </rPh>
    <rPh sb="6" eb="9">
      <t>ヒヒョウジ</t>
    </rPh>
    <phoneticPr fontId="18"/>
  </si>
  <si>
    <t>2023.8月末日を持って</t>
    <rPh sb="6" eb="7">
      <t>ガツ</t>
    </rPh>
    <rPh sb="7" eb="9">
      <t>マツジツ</t>
    </rPh>
    <rPh sb="10" eb="11">
      <t>モ</t>
    </rPh>
    <phoneticPr fontId="18"/>
  </si>
  <si>
    <t>注文書リストから省く</t>
    <rPh sb="0" eb="3">
      <t>チュウモンショ</t>
    </rPh>
    <rPh sb="8" eb="9">
      <t>ハブ</t>
    </rPh>
    <phoneticPr fontId="18"/>
  </si>
  <si>
    <t>同時にHP上の記載変更</t>
    <rPh sb="0" eb="2">
      <t>ドウジ</t>
    </rPh>
    <rPh sb="5" eb="6">
      <t>ジョウ</t>
    </rPh>
    <rPh sb="7" eb="9">
      <t>キサイ</t>
    </rPh>
    <rPh sb="9" eb="11">
      <t>ヘンコウ</t>
    </rPh>
    <phoneticPr fontId="18"/>
  </si>
  <si>
    <t>＊こちらミナペルホネンの商品は小売店様のみの卸販売とさせて頂いております。</t>
    <rPh sb="12" eb="14">
      <t>ショウヒン</t>
    </rPh>
    <rPh sb="15" eb="19">
      <t>コウリテンサマ</t>
    </rPh>
    <rPh sb="22" eb="25">
      <t>オロシハンバイ</t>
    </rPh>
    <rPh sb="29" eb="30">
      <t>イタダ</t>
    </rPh>
    <phoneticPr fontId="18"/>
  </si>
  <si>
    <t>10188-104</t>
    <phoneticPr fontId="18"/>
  </si>
  <si>
    <t>20375-104</t>
  </si>
  <si>
    <t>20375-105</t>
  </si>
  <si>
    <t>20375-106</t>
  </si>
  <si>
    <t>20375-107</t>
  </si>
  <si>
    <t>48　MUSUBI ORGANIC　無地　★新色　　カタログ掲載外</t>
    <rPh sb="18" eb="20">
      <t>ムジ</t>
    </rPh>
    <rPh sb="22" eb="24">
      <t>シンショク</t>
    </rPh>
    <rPh sb="30" eb="32">
      <t>ケイサイ</t>
    </rPh>
    <rPh sb="32" eb="33">
      <t>ガイ</t>
    </rPh>
    <phoneticPr fontId="22"/>
  </si>
  <si>
    <t>20378-203</t>
  </si>
  <si>
    <t>20378-204</t>
  </si>
  <si>
    <t>20378-205</t>
  </si>
  <si>
    <t>20378-206</t>
  </si>
  <si>
    <t>20378-207</t>
  </si>
  <si>
    <t>70　MUSUBI ORGANIC　無地　★新色　　カタログ掲載外</t>
    <rPh sb="18" eb="20">
      <t>ムジ</t>
    </rPh>
    <phoneticPr fontId="22"/>
  </si>
  <si>
    <t>ﾀﾞｰｸｲﾝﾃﾞｨｺﾞ</t>
  </si>
  <si>
    <t>ﾍﾟｰﾙﾌﾞﾙｰ</t>
  </si>
  <si>
    <t>ﾀﾞｰｸﾌﾞﾗｳﾝ</t>
  </si>
  <si>
    <t>ｽﾓｰｷｰﾋﾟﾝｸ</t>
  </si>
  <si>
    <t>4515543205745</t>
  </si>
  <si>
    <t>4515543205752</t>
  </si>
  <si>
    <t>4515543205769</t>
  </si>
  <si>
    <t>4515543205776</t>
  </si>
  <si>
    <t>4515543205783</t>
  </si>
  <si>
    <t>4515543205790</t>
  </si>
  <si>
    <t>4515543205806</t>
  </si>
  <si>
    <t>4515543205813</t>
  </si>
  <si>
    <t>10191-301</t>
  </si>
  <si>
    <t>90　ポリエステルちりめん　無地</t>
  </si>
  <si>
    <t>10188-108</t>
  </si>
  <si>
    <t>10188-109</t>
  </si>
  <si>
    <t>10188-110</t>
  </si>
  <si>
    <t>10188-111</t>
  </si>
  <si>
    <t>10188-112</t>
  </si>
  <si>
    <t>ライトピンク</t>
  </si>
  <si>
    <t>ライトベージュ</t>
  </si>
  <si>
    <t>10189-208</t>
  </si>
  <si>
    <t>10189-209</t>
  </si>
  <si>
    <t>10189-210</t>
  </si>
  <si>
    <t>10189-211</t>
  </si>
  <si>
    <t>10189-212</t>
  </si>
  <si>
    <t>45　ポリエステルちりめん　無地　★新色　　カタログ掲載外</t>
    <phoneticPr fontId="22"/>
  </si>
  <si>
    <t>70　ポリエステルちりめん　無地　★新色　　カタログ掲載外</t>
  </si>
  <si>
    <t>70　ポリエステルちりめん　無地　★新色　　カタログ掲載外</t>
    <phoneticPr fontId="18"/>
  </si>
  <si>
    <t>4515543114986</t>
  </si>
  <si>
    <t>4515543114993</t>
  </si>
  <si>
    <t>4515543115006</t>
  </si>
  <si>
    <t>4515543115013</t>
  </si>
  <si>
    <t>4515543115020</t>
  </si>
  <si>
    <t>4515543115037</t>
  </si>
  <si>
    <t>4515543115044</t>
  </si>
  <si>
    <t>4515543115051</t>
  </si>
  <si>
    <t>4515543115068</t>
  </si>
  <si>
    <t>4515543115075</t>
  </si>
  <si>
    <t>10086-208</t>
  </si>
  <si>
    <t>70 光悦ちりめん友禅 　★新色　　カタログ掲載外</t>
    <rPh sb="3" eb="5">
      <t>コウエツ</t>
    </rPh>
    <rPh sb="9" eb="11">
      <t>ユウゼン</t>
    </rPh>
    <phoneticPr fontId="22"/>
  </si>
  <si>
    <t>10086-209</t>
  </si>
  <si>
    <t>10086-210</t>
  </si>
  <si>
    <t>10086-211</t>
  </si>
  <si>
    <t>10086-212</t>
  </si>
  <si>
    <t>10086-213</t>
  </si>
  <si>
    <t>斜額取名物裂シュ</t>
    <phoneticPr fontId="18"/>
  </si>
  <si>
    <t>斜額取名物裂　ライトグレー</t>
    <phoneticPr fontId="18"/>
  </si>
  <si>
    <t>四角取名物裂グリーン</t>
    <phoneticPr fontId="18"/>
  </si>
  <si>
    <t>四角取名物裂　ブルー</t>
    <phoneticPr fontId="18"/>
  </si>
  <si>
    <t>月に草花　ベージュ</t>
    <rPh sb="2" eb="4">
      <t>クサバナ</t>
    </rPh>
    <phoneticPr fontId="18"/>
  </si>
  <si>
    <t>菊　クリーム</t>
    <rPh sb="0" eb="1">
      <t>キク</t>
    </rPh>
    <phoneticPr fontId="18"/>
  </si>
  <si>
    <t>蔦にひょうたん　ウスキ</t>
    <rPh sb="0" eb="1">
      <t>ツタ</t>
    </rPh>
    <phoneticPr fontId="18"/>
  </si>
  <si>
    <t>4515543114931</t>
  </si>
  <si>
    <t>4515543114948</t>
  </si>
  <si>
    <t>4515543114955</t>
  </si>
  <si>
    <t>4515543114962</t>
  </si>
  <si>
    <t>4515543114979</t>
  </si>
  <si>
    <r>
      <t>チーフ　伊砂文様　両面</t>
    </r>
    <r>
      <rPr>
        <sz val="11"/>
        <color rgb="FFFF0000"/>
        <rFont val="ＭＳ Ｐゴシック"/>
        <family val="3"/>
        <charset val="128"/>
        <scheme val="minor"/>
      </rPr>
      <t>　</t>
    </r>
    <r>
      <rPr>
        <sz val="11"/>
        <rFont val="ＭＳ Ｐゴシック"/>
        <family val="3"/>
        <charset val="128"/>
        <scheme val="minor"/>
      </rPr>
      <t>★新色　　カタログ掲載外</t>
    </r>
    <rPh sb="4" eb="6">
      <t>イサ</t>
    </rPh>
    <rPh sb="6" eb="8">
      <t>モンヨウ</t>
    </rPh>
    <rPh sb="9" eb="11">
      <t>リョウメン</t>
    </rPh>
    <phoneticPr fontId="22"/>
  </si>
  <si>
    <t>三巾　伊砂文様　両面　★新色　　カタログ掲載外</t>
    <phoneticPr fontId="18"/>
  </si>
  <si>
    <t>梅ﾍﾞﾋﾞｰﾋﾟﾝｸ/ﾐﾝﾄ</t>
    <rPh sb="0" eb="1">
      <t>ウメ</t>
    </rPh>
    <phoneticPr fontId="18"/>
  </si>
  <si>
    <t>新芽ｷｲﾛ/ﾗｲﾄｸﾞﾘｰﾝ</t>
    <rPh sb="0" eb="2">
      <t>シンメ</t>
    </rPh>
    <phoneticPr fontId="18"/>
  </si>
  <si>
    <t>結ﾀﾞｰｸｸﾞﾚｰ/ﾌﾞﾙｰ</t>
  </si>
  <si>
    <t>椿ｵﾚﾝｼﾞ/ﾌﾞﾙｰ</t>
  </si>
  <si>
    <t>椿ｵﾚﾝｼﾞ/ﾌﾞﾙｰ</t>
    <phoneticPr fontId="18"/>
  </si>
  <si>
    <t>20479-141</t>
  </si>
  <si>
    <t>4515543205714</t>
  </si>
  <si>
    <t>20478-341</t>
  </si>
  <si>
    <t>4515543205677</t>
  </si>
  <si>
    <t>20479-140</t>
  </si>
  <si>
    <t>4515543205707</t>
  </si>
  <si>
    <t>20478-340</t>
  </si>
  <si>
    <t>4515543205660</t>
  </si>
  <si>
    <t>4515543205684</t>
  </si>
  <si>
    <t>20478-342</t>
  </si>
  <si>
    <t>4515543205721</t>
  </si>
  <si>
    <t>20479-142</t>
  </si>
  <si>
    <t>4515543205738</t>
  </si>
  <si>
    <t>20479-143</t>
  </si>
  <si>
    <t>4515543205691</t>
  </si>
  <si>
    <t>20478-343</t>
  </si>
  <si>
    <r>
      <t>100　ミナ ペルホネン オーガニック　</t>
    </r>
    <r>
      <rPr>
        <sz val="11"/>
        <color rgb="FFC00000"/>
        <rFont val="ＭＳ Ｐゴシック"/>
        <family val="3"/>
        <charset val="128"/>
        <scheme val="minor"/>
      </rPr>
      <t>※限定商品</t>
    </r>
    <phoneticPr fontId="18"/>
  </si>
  <si>
    <r>
      <t>66　ミナペルホネン　正絹ちりめん　両面　</t>
    </r>
    <r>
      <rPr>
        <sz val="11"/>
        <color rgb="FFC00000"/>
        <rFont val="ＭＳ Ｐゴシック"/>
        <family val="3"/>
        <charset val="128"/>
        <scheme val="minor"/>
      </rPr>
      <t>※廃盤　なくなり次第終了　</t>
    </r>
    <phoneticPr fontId="22"/>
  </si>
  <si>
    <r>
      <t>66　ミナペルホネン　正絹ちりめん　両面　</t>
    </r>
    <r>
      <rPr>
        <sz val="11"/>
        <color rgb="FFC00000"/>
        <rFont val="ＭＳ Ｐゴシック"/>
        <family val="3"/>
        <charset val="128"/>
        <scheme val="minor"/>
      </rPr>
      <t>※廃盤　なくなり次第終了</t>
    </r>
    <phoneticPr fontId="22"/>
  </si>
  <si>
    <r>
      <t>50　ミナペルホネン　リネン刺繍　</t>
    </r>
    <r>
      <rPr>
        <sz val="11"/>
        <color rgb="FFC00000"/>
        <rFont val="ＭＳ Ｐゴシック"/>
        <family val="3"/>
        <charset val="128"/>
        <scheme val="minor"/>
      </rPr>
      <t>※廃盤　なくなり次第終了</t>
    </r>
    <rPh sb="18" eb="20">
      <t>ハイバン</t>
    </rPh>
    <rPh sb="25" eb="29">
      <t>シダイシュウリョウ</t>
    </rPh>
    <phoneticPr fontId="22"/>
  </si>
  <si>
    <r>
      <t>100鈴木マサルアクアドロップ</t>
    </r>
    <r>
      <rPr>
        <sz val="11"/>
        <color rgb="FFFF0000"/>
        <rFont val="ＭＳ Ｐゴシック"/>
        <family val="3"/>
        <charset val="128"/>
        <scheme val="minor"/>
      </rPr>
      <t>　</t>
    </r>
    <r>
      <rPr>
        <sz val="11"/>
        <color rgb="FFC00000"/>
        <rFont val="ＭＳ Ｐゴシック"/>
        <family val="3"/>
        <charset val="128"/>
        <scheme val="minor"/>
      </rPr>
      <t>※廃盤　なくなり次第終了</t>
    </r>
    <phoneticPr fontId="18"/>
  </si>
  <si>
    <r>
      <t>100鈴木マサルアクアドロップ　</t>
    </r>
    <r>
      <rPr>
        <sz val="11"/>
        <color rgb="FFC00000"/>
        <rFont val="ＭＳ Ｐゴシック"/>
        <family val="3"/>
        <charset val="128"/>
        <scheme val="minor"/>
      </rPr>
      <t>※廃盤　なくなり次第終了</t>
    </r>
    <phoneticPr fontId="18"/>
  </si>
  <si>
    <r>
      <t>100鈴木マサルアクアドロップ</t>
    </r>
    <r>
      <rPr>
        <sz val="11"/>
        <color rgb="FFC00000"/>
        <rFont val="ＭＳ Ｐゴシック"/>
        <family val="3"/>
        <charset val="128"/>
        <scheme val="minor"/>
      </rPr>
      <t>　※廃盤　なくなり次第終了</t>
    </r>
    <phoneticPr fontId="18"/>
  </si>
  <si>
    <r>
      <t>100こはれアクアドロップ　　　　</t>
    </r>
    <r>
      <rPr>
        <sz val="11"/>
        <color rgb="FFC00000"/>
        <rFont val="ＭＳ Ｐゴシック"/>
        <family val="3"/>
        <charset val="128"/>
        <scheme val="minor"/>
      </rPr>
      <t>※廃盤　なくなり次第終了</t>
    </r>
    <phoneticPr fontId="22"/>
  </si>
  <si>
    <r>
      <t>100こはれアクアドロップ　　　</t>
    </r>
    <r>
      <rPr>
        <sz val="11"/>
        <color rgb="FFC00000"/>
        <rFont val="ＭＳ Ｐゴシック"/>
        <family val="3"/>
        <charset val="128"/>
        <scheme val="minor"/>
      </rPr>
      <t>　※廃盤　なくなり次第終了</t>
    </r>
    <phoneticPr fontId="22"/>
  </si>
  <si>
    <r>
      <t>100kata kataむすびアクアドロップ　</t>
    </r>
    <r>
      <rPr>
        <sz val="11"/>
        <color rgb="FFC00000"/>
        <rFont val="ＭＳ Ｐゴシック"/>
        <family val="3"/>
        <charset val="128"/>
        <scheme val="minor"/>
      </rPr>
      <t>※廃盤　なくなり次第終了</t>
    </r>
    <phoneticPr fontId="22"/>
  </si>
  <si>
    <r>
      <t>100ひめむすびアクアドロップ　</t>
    </r>
    <r>
      <rPr>
        <sz val="11"/>
        <color rgb="FFC00000"/>
        <rFont val="ＭＳ Ｐゴシック"/>
        <family val="3"/>
        <charset val="128"/>
        <scheme val="minor"/>
      </rPr>
      <t>※廃盤　なくなり次第終了</t>
    </r>
    <phoneticPr fontId="18"/>
  </si>
  <si>
    <r>
      <t>100竹久夢二アクアドロップ　　</t>
    </r>
    <r>
      <rPr>
        <sz val="11"/>
        <color rgb="FFC00000"/>
        <rFont val="ＭＳ Ｐゴシック"/>
        <family val="3"/>
        <charset val="128"/>
        <scheme val="minor"/>
      </rPr>
      <t>※廃盤　なくなり次第終了</t>
    </r>
    <rPh sb="3" eb="5">
      <t>タケヒサ</t>
    </rPh>
    <rPh sb="5" eb="7">
      <t>ユメジ</t>
    </rPh>
    <phoneticPr fontId="22"/>
  </si>
  <si>
    <r>
      <t>100伊砂文様アクアドロップ　　</t>
    </r>
    <r>
      <rPr>
        <sz val="11"/>
        <color rgb="FFC00000"/>
        <rFont val="ＭＳ Ｐゴシック"/>
        <family val="3"/>
        <charset val="128"/>
        <scheme val="minor"/>
      </rPr>
      <t>※廃盤　なくなり次第終了</t>
    </r>
    <rPh sb="3" eb="4">
      <t>イ</t>
    </rPh>
    <rPh sb="4" eb="5">
      <t>サ</t>
    </rPh>
    <rPh sb="5" eb="7">
      <t>モンヨウ</t>
    </rPh>
    <phoneticPr fontId="22"/>
  </si>
  <si>
    <r>
      <t>100アクアドロップレスキュー 　</t>
    </r>
    <r>
      <rPr>
        <sz val="11"/>
        <color rgb="FFC00000"/>
        <rFont val="ＭＳ Ｐゴシック"/>
        <family val="3"/>
        <charset val="128"/>
        <scheme val="minor"/>
      </rPr>
      <t>※廃盤　なくなり次第終了</t>
    </r>
    <r>
      <rPr>
        <sz val="11"/>
        <color rgb="FFFF0000"/>
        <rFont val="ＭＳ Ｐゴシック"/>
        <family val="3"/>
        <charset val="128"/>
        <scheme val="minor"/>
      </rPr>
      <t>　</t>
    </r>
    <phoneticPr fontId="22"/>
  </si>
  <si>
    <r>
      <t>100アクアドロップアウトドア　　</t>
    </r>
    <r>
      <rPr>
        <sz val="11"/>
        <color rgb="FFC00000"/>
        <rFont val="ＭＳ Ｐゴシック"/>
        <family val="3"/>
        <charset val="128"/>
        <scheme val="minor"/>
      </rPr>
      <t>※廃盤　なくなり次第終了</t>
    </r>
    <phoneticPr fontId="22"/>
  </si>
  <si>
    <r>
      <t>干支ガーゼハンカチ</t>
    </r>
    <r>
      <rPr>
        <sz val="11"/>
        <color rgb="FFC00000"/>
        <rFont val="ＭＳ Ｐゴシック"/>
        <family val="3"/>
        <charset val="128"/>
        <scheme val="minor"/>
      </rPr>
      <t>　※限定商品　なくなり次第終了</t>
    </r>
    <phoneticPr fontId="18"/>
  </si>
  <si>
    <r>
      <t>干支ガーゼ手ぬぐい</t>
    </r>
    <r>
      <rPr>
        <sz val="11"/>
        <color rgb="FFFF0000"/>
        <rFont val="ＭＳ Ｐゴシック"/>
        <family val="3"/>
        <charset val="128"/>
        <scheme val="minor"/>
      </rPr>
      <t>　</t>
    </r>
    <r>
      <rPr>
        <sz val="11"/>
        <color rgb="FFC00000"/>
        <rFont val="ＭＳ Ｐゴシック"/>
        <family val="3"/>
        <charset val="128"/>
        <scheme val="minor"/>
      </rPr>
      <t>※限定商品　なくなり次第終了</t>
    </r>
    <phoneticPr fontId="18"/>
  </si>
  <si>
    <r>
      <t>７０　ハレ包み　　 　</t>
    </r>
    <r>
      <rPr>
        <sz val="11"/>
        <color rgb="FFC00000"/>
        <rFont val="ＭＳ Ｐゴシック"/>
        <family val="3"/>
        <charset val="128"/>
        <scheme val="minor"/>
      </rPr>
      <t>　※限定商品　なくなり次第終了</t>
    </r>
    <phoneticPr fontId="18"/>
  </si>
  <si>
    <r>
      <t>50チーフ四季の彩り　</t>
    </r>
    <r>
      <rPr>
        <sz val="11"/>
        <color rgb="FFC00000"/>
        <rFont val="ＭＳ Ｐゴシック"/>
        <family val="3"/>
        <charset val="128"/>
        <scheme val="minor"/>
      </rPr>
      <t>※限定商品　なくなり次第終了</t>
    </r>
    <rPh sb="5" eb="7">
      <t>シキ</t>
    </rPh>
    <rPh sb="8" eb="9">
      <t>イロド</t>
    </rPh>
    <phoneticPr fontId="2"/>
  </si>
  <si>
    <r>
      <t>50チーフ四季の彩り</t>
    </r>
    <r>
      <rPr>
        <sz val="11"/>
        <color rgb="FFFF0000"/>
        <rFont val="ＭＳ Ｐゴシック"/>
        <family val="3"/>
        <charset val="128"/>
        <scheme val="minor"/>
      </rPr>
      <t>　</t>
    </r>
    <r>
      <rPr>
        <sz val="11"/>
        <color rgb="FFC00000"/>
        <rFont val="ＭＳ Ｐゴシック"/>
        <family val="3"/>
        <charset val="128"/>
        <scheme val="minor"/>
      </rPr>
      <t>※限定商品　なくなり次第終了</t>
    </r>
    <rPh sb="5" eb="7">
      <t>シキ</t>
    </rPh>
    <rPh sb="8" eb="9">
      <t>イロド</t>
    </rPh>
    <phoneticPr fontId="2"/>
  </si>
  <si>
    <r>
      <t>２巾ポリエステルＤＣ友禅  伊砂久二雄　</t>
    </r>
    <r>
      <rPr>
        <sz val="11"/>
        <color rgb="FFC00000"/>
        <rFont val="ＭＳ Ｐゴシック"/>
        <family val="3"/>
        <charset val="128"/>
        <scheme val="minor"/>
      </rPr>
      <t>※限定商品　なくなり次第終了</t>
    </r>
    <phoneticPr fontId="18"/>
  </si>
  <si>
    <r>
      <t>トムソン箱　Ｍ</t>
    </r>
    <r>
      <rPr>
        <sz val="11"/>
        <color rgb="FFFF0000"/>
        <rFont val="ＭＳ Ｐゴシック"/>
        <family val="3"/>
        <charset val="128"/>
        <scheme val="minor"/>
      </rPr>
      <t>　</t>
    </r>
    <r>
      <rPr>
        <sz val="11"/>
        <color rgb="FFC00000"/>
        <rFont val="ＭＳ Ｐゴシック"/>
        <family val="3"/>
        <charset val="128"/>
        <scheme val="minor"/>
      </rPr>
      <t>※無くなり次第終了</t>
    </r>
    <phoneticPr fontId="18"/>
  </si>
  <si>
    <r>
      <t>トムソン箱　Ｓ　</t>
    </r>
    <r>
      <rPr>
        <sz val="11"/>
        <color rgb="FFC00000"/>
        <rFont val="ＭＳ Ｐゴシック"/>
        <family val="3"/>
        <charset val="128"/>
        <scheme val="minor"/>
      </rPr>
      <t>※無くなり次第終了</t>
    </r>
    <phoneticPr fontId="18"/>
  </si>
  <si>
    <r>
      <t>70　MUSUBI ORGANIC　無地　</t>
    </r>
    <r>
      <rPr>
        <sz val="11"/>
        <color rgb="FFC00000"/>
        <rFont val="ＭＳ Ｐゴシック"/>
        <family val="3"/>
        <charset val="128"/>
        <scheme val="minor"/>
      </rPr>
      <t>※廃盤の為、無くなり次第終了</t>
    </r>
    <rPh sb="18" eb="20">
      <t>ムジ</t>
    </rPh>
    <phoneticPr fontId="22"/>
  </si>
  <si>
    <r>
      <t>48　MUSUBI ORGANIC　無地　</t>
    </r>
    <r>
      <rPr>
        <sz val="11"/>
        <color rgb="FFC00000"/>
        <rFont val="ＭＳ Ｐゴシック"/>
        <family val="3"/>
        <charset val="128"/>
        <scheme val="minor"/>
      </rPr>
      <t>※廃盤の為、無くなり次第終了</t>
    </r>
    <rPh sb="18" eb="20">
      <t>ムジ</t>
    </rPh>
    <phoneticPr fontId="22"/>
  </si>
  <si>
    <r>
      <t>70　ポリエステルちりめん　無地　</t>
    </r>
    <r>
      <rPr>
        <sz val="11"/>
        <color rgb="FFC00000"/>
        <rFont val="ＭＳ Ｐゴシック"/>
        <family val="3"/>
        <charset val="128"/>
        <scheme val="minor"/>
      </rPr>
      <t>※廃盤の為、無くなり次第終了</t>
    </r>
    <phoneticPr fontId="18"/>
  </si>
  <si>
    <r>
      <t>45　ポリエステルちりめん　無地　</t>
    </r>
    <r>
      <rPr>
        <sz val="11"/>
        <color rgb="FFC00000"/>
        <rFont val="ＭＳ Ｐゴシック"/>
        <family val="3"/>
        <charset val="128"/>
        <scheme val="minor"/>
      </rPr>
      <t>※廃盤の為、無くなり次第終了</t>
    </r>
    <phoneticPr fontId="22"/>
  </si>
  <si>
    <r>
      <t xml:space="preserve">70 光悦ちりめん友禅 </t>
    </r>
    <r>
      <rPr>
        <sz val="11"/>
        <color rgb="FFC00000"/>
        <rFont val="ＭＳ Ｐゴシック"/>
        <family val="3"/>
        <charset val="128"/>
        <scheme val="minor"/>
      </rPr>
      <t>　※廃盤の為、無くなり次第終了</t>
    </r>
    <rPh sb="3" eb="5">
      <t>コウエツ</t>
    </rPh>
    <rPh sb="9" eb="11">
      <t>ユウゼン</t>
    </rPh>
    <phoneticPr fontId="22"/>
  </si>
  <si>
    <r>
      <t>三巾　伊砂文様　両面</t>
    </r>
    <r>
      <rPr>
        <sz val="11"/>
        <color rgb="FFC00000"/>
        <rFont val="ＭＳ Ｐゴシック"/>
        <family val="3"/>
        <charset val="128"/>
        <scheme val="minor"/>
      </rPr>
      <t>　※廃盤の為、無くなり次第終了</t>
    </r>
    <phoneticPr fontId="18"/>
  </si>
  <si>
    <r>
      <t>チーフ　伊砂文様　両面</t>
    </r>
    <r>
      <rPr>
        <strike/>
        <sz val="11"/>
        <color rgb="FFC00000"/>
        <rFont val="ＭＳ Ｐゴシック"/>
        <family val="3"/>
        <charset val="128"/>
        <scheme val="minor"/>
      </rPr>
      <t>　※廃盤の為、無くなり次第終了</t>
    </r>
    <rPh sb="4" eb="6">
      <t>イサ</t>
    </rPh>
    <rPh sb="6" eb="8">
      <t>モンヨウ</t>
    </rPh>
    <rPh sb="9" eb="11">
      <t>リョウメン</t>
    </rPh>
    <rPh sb="13" eb="15">
      <t>ハイバン</t>
    </rPh>
    <rPh sb="16" eb="17">
      <t>タメ</t>
    </rPh>
    <rPh sb="18" eb="19">
      <t>ナ</t>
    </rPh>
    <rPh sb="22" eb="24">
      <t>シダイ</t>
    </rPh>
    <rPh sb="24" eb="26">
      <t>シュウリョウ</t>
    </rPh>
    <phoneticPr fontId="22"/>
  </si>
  <si>
    <r>
      <t>三巾　伊砂文様　両面　</t>
    </r>
    <r>
      <rPr>
        <sz val="11"/>
        <color rgb="FFC00000"/>
        <rFont val="ＭＳ Ｐゴシック"/>
        <family val="3"/>
        <charset val="128"/>
        <scheme val="minor"/>
      </rPr>
      <t>※廃盤の為、無くなり次第終了</t>
    </r>
    <phoneticPr fontId="18"/>
  </si>
  <si>
    <r>
      <t>チーフ　伊砂文様　両面</t>
    </r>
    <r>
      <rPr>
        <sz val="11"/>
        <color rgb="FFFF0000"/>
        <rFont val="ＭＳ Ｐゴシック"/>
        <family val="3"/>
        <charset val="128"/>
        <scheme val="minor"/>
      </rPr>
      <t>　</t>
    </r>
    <r>
      <rPr>
        <sz val="11"/>
        <color rgb="FFC00000"/>
        <rFont val="ＭＳ Ｐゴシック"/>
        <family val="3"/>
        <charset val="128"/>
        <scheme val="minor"/>
      </rPr>
      <t>※廃盤の為、無くなり次第終了</t>
    </r>
    <rPh sb="4" eb="6">
      <t>イサ</t>
    </rPh>
    <rPh sb="6" eb="8">
      <t>モンヨウ</t>
    </rPh>
    <rPh sb="9" eb="11">
      <t>リョウメン</t>
    </rPh>
    <rPh sb="13" eb="15">
      <t>ハイバン</t>
    </rPh>
    <rPh sb="16" eb="17">
      <t>タメ</t>
    </rPh>
    <rPh sb="18" eb="19">
      <t>ナ</t>
    </rPh>
    <rPh sb="22" eb="24">
      <t>シダイ</t>
    </rPh>
    <rPh sb="24" eb="26">
      <t>シュウリョウ</t>
    </rPh>
    <phoneticPr fontId="22"/>
  </si>
  <si>
    <r>
      <t>チーフ　伊砂文様　両面</t>
    </r>
    <r>
      <rPr>
        <sz val="11"/>
        <color rgb="FFC00000"/>
        <rFont val="ＭＳ Ｐゴシック"/>
        <family val="3"/>
        <charset val="128"/>
        <scheme val="minor"/>
      </rPr>
      <t>　※廃盤の為、無くなり次第終了</t>
    </r>
    <rPh sb="4" eb="6">
      <t>イサ</t>
    </rPh>
    <rPh sb="6" eb="8">
      <t>モンヨウ</t>
    </rPh>
    <rPh sb="9" eb="11">
      <t>リョウメン</t>
    </rPh>
    <rPh sb="13" eb="15">
      <t>ハイバン</t>
    </rPh>
    <rPh sb="16" eb="17">
      <t>タメ</t>
    </rPh>
    <rPh sb="18" eb="19">
      <t>ナ</t>
    </rPh>
    <rPh sb="22" eb="24">
      <t>シダイ</t>
    </rPh>
    <rPh sb="24" eb="26">
      <t>シュウリョウ</t>
    </rPh>
    <phoneticPr fontId="22"/>
  </si>
  <si>
    <r>
      <t>三巾　伊砂文様　両面　</t>
    </r>
    <r>
      <rPr>
        <strike/>
        <sz val="11"/>
        <color rgb="FFC00000"/>
        <rFont val="ＭＳ Ｐゴシック"/>
        <family val="3"/>
        <charset val="128"/>
        <scheme val="minor"/>
      </rPr>
      <t>※廃盤の為、無くなり次第終了</t>
    </r>
    <phoneticPr fontId="18"/>
  </si>
  <si>
    <t>　　　　　　　▼</t>
    <phoneticPr fontId="18"/>
  </si>
  <si>
    <t>10287-202</t>
    <phoneticPr fontId="18"/>
  </si>
  <si>
    <t>70  アクアドロップミナペルホネン　</t>
    <phoneticPr fontId="18"/>
  </si>
  <si>
    <t>sea lace ブラック</t>
  </si>
  <si>
    <t>sea lace ブラック</t>
    <phoneticPr fontId="18"/>
  </si>
  <si>
    <t>10287-201</t>
    <phoneticPr fontId="18"/>
  </si>
  <si>
    <t>pleasure herb ライトブルー</t>
  </si>
  <si>
    <t>pleasure herb ライトブルー</t>
    <phoneticPr fontId="18"/>
  </si>
  <si>
    <t>10262-301</t>
    <phoneticPr fontId="18"/>
  </si>
  <si>
    <t>100　ミナペルホネン　アクアドロップ　リサイクル</t>
  </si>
  <si>
    <t>100　ミナペルホネン　アクアドロップ　リサイクル</t>
    <phoneticPr fontId="18"/>
  </si>
  <si>
    <t>10262-302</t>
  </si>
  <si>
    <t>10262-304</t>
    <phoneticPr fontId="18"/>
  </si>
  <si>
    <t>hana haneグリーン</t>
    <phoneticPr fontId="18"/>
  </si>
  <si>
    <t>10262-306</t>
  </si>
  <si>
    <t>10262-303</t>
    <phoneticPr fontId="18"/>
  </si>
  <si>
    <t>10262-305</t>
    <phoneticPr fontId="18"/>
  </si>
  <si>
    <t>letter of flowerグリーン</t>
    <phoneticPr fontId="18"/>
  </si>
  <si>
    <t>10262-307</t>
  </si>
  <si>
    <r>
      <t>100　ミナ ペルホネン オーガニック</t>
    </r>
    <r>
      <rPr>
        <sz val="11"/>
        <color rgb="FFFF0000"/>
        <rFont val="ＭＳ Ｐゴシック"/>
        <family val="3"/>
        <charset val="128"/>
        <scheme val="minor"/>
      </rPr>
      <t>　</t>
    </r>
    <r>
      <rPr>
        <sz val="11"/>
        <color rgb="FFC00000"/>
        <rFont val="ＭＳ Ｐゴシック"/>
        <family val="3"/>
        <charset val="128"/>
        <scheme val="minor"/>
      </rPr>
      <t>※限定商品　※なくなり次第終了</t>
    </r>
    <phoneticPr fontId="18"/>
  </si>
  <si>
    <r>
      <t>100　ミナ ペルホネン オーガニック</t>
    </r>
    <r>
      <rPr>
        <sz val="11"/>
        <color rgb="FFFF0000"/>
        <rFont val="ＭＳ Ｐゴシック"/>
        <family val="3"/>
        <charset val="128"/>
        <scheme val="minor"/>
      </rPr>
      <t>　</t>
    </r>
    <r>
      <rPr>
        <sz val="11"/>
        <color rgb="FFC00000"/>
        <rFont val="ＭＳ Ｐゴシック"/>
        <family val="3"/>
        <charset val="128"/>
        <scheme val="minor"/>
      </rPr>
      <t>※限定商品</t>
    </r>
    <phoneticPr fontId="18"/>
  </si>
  <si>
    <t>24110-305</t>
  </si>
  <si>
    <t>24110-306</t>
  </si>
  <si>
    <t>100　ミナ ペルホネン オーガニック　</t>
    <phoneticPr fontId="18"/>
  </si>
  <si>
    <t>soffione イエロー</t>
  </si>
  <si>
    <t>soffione グリーン</t>
    <phoneticPr fontId="18"/>
  </si>
  <si>
    <t>24111-201</t>
    <phoneticPr fontId="18"/>
  </si>
  <si>
    <t>24111-202</t>
    <phoneticPr fontId="18"/>
  </si>
  <si>
    <t>70　ミナ ペルホネン オーガニック　</t>
    <phoneticPr fontId="18"/>
  </si>
  <si>
    <t>sora check ネイビー</t>
    <phoneticPr fontId="18"/>
  </si>
  <si>
    <t>sora check ブラック</t>
    <phoneticPr fontId="18"/>
  </si>
  <si>
    <t>50　ミナペルホネン両面</t>
  </si>
  <si>
    <t>50　ミナペルホネン両面</t>
    <phoneticPr fontId="22"/>
  </si>
  <si>
    <t>24105-112</t>
    <phoneticPr fontId="18"/>
  </si>
  <si>
    <t>hana haneダークグリーン/ベージュ</t>
    <phoneticPr fontId="18"/>
  </si>
  <si>
    <t>24105-113</t>
    <phoneticPr fontId="18"/>
  </si>
  <si>
    <t>karakusaブルー/ベージュ</t>
    <phoneticPr fontId="18"/>
  </si>
  <si>
    <t>24105-114</t>
    <phoneticPr fontId="18"/>
  </si>
  <si>
    <t>run run run ピンク/モスグリーン</t>
    <phoneticPr fontId="18"/>
  </si>
  <si>
    <t>100　ミナペルホネン両面</t>
  </si>
  <si>
    <t>100　ミナペルホネン両面</t>
    <phoneticPr fontId="22"/>
  </si>
  <si>
    <t>24106-312</t>
    <phoneticPr fontId="18"/>
  </si>
  <si>
    <t>24106-313</t>
    <phoneticPr fontId="18"/>
  </si>
  <si>
    <t>24106-314</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</si>
</sst>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quot;¥&quot;#,##0_);\(&quot;¥&quot;#,##0\)"/>
    <numFmt numFmtId="177" formatCode="[DBNum3][$-411]0"/>
    <numFmt numFmtId="178" formatCode="[&lt;=999]000;[&lt;=9999]000\-00;000\-0000"/>
    <numFmt numFmtId="179" formatCode="#,##0_);[Red]\(#,##0\)"/>
  </numFmts>
  <fonts count="74"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4"/>
      <color theme="1"/>
      <name val="ＭＳ Ｐゴシック"/>
      <family val="3"/>
      <charset val="128"/>
    </font>
    <font>
      <b/>
      <sz val="18"/>
      <name val="ＭＳ Ｐゴシック"/>
      <family val="3"/>
      <charset val="128"/>
    </font>
    <font>
      <b/>
      <sz val="26"/>
      <name val="メイリオ"/>
      <family val="3"/>
      <charset val="128"/>
    </font>
    <font>
      <sz val="6"/>
      <name val="ＭＳ Ｐゴシック"/>
      <family val="3"/>
      <charset val="128"/>
    </font>
    <font>
      <sz val="16"/>
      <name val="ＭＳ Ｐゴシック"/>
      <family val="3"/>
      <charset val="128"/>
    </font>
    <font>
      <sz val="14"/>
      <name val="ＭＳ Ｐゴシック"/>
      <family val="3"/>
      <charset val="128"/>
    </font>
    <font>
      <sz val="14"/>
      <name val="メイリオ"/>
      <family val="3"/>
      <charset val="128"/>
    </font>
    <font>
      <sz val="16"/>
      <name val="メイリオ"/>
      <family val="3"/>
      <charset val="128"/>
    </font>
    <font>
      <sz val="10"/>
      <name val="メイリオ"/>
      <family val="3"/>
      <charset val="128"/>
    </font>
    <font>
      <sz val="11"/>
      <name val="メイリオ"/>
      <family val="3"/>
      <charset val="128"/>
    </font>
    <font>
      <sz val="12"/>
      <name val="メイリオ"/>
      <family val="3"/>
      <charset val="128"/>
    </font>
    <font>
      <b/>
      <sz val="28"/>
      <name val="メイリオ"/>
      <family val="3"/>
      <charset val="128"/>
    </font>
    <font>
      <b/>
      <sz val="16"/>
      <name val="ＭＳ Ｐゴシック"/>
      <family val="3"/>
      <charset val="128"/>
    </font>
    <font>
      <sz val="12"/>
      <color theme="1"/>
      <name val="メイリオ"/>
      <family val="3"/>
      <charset val="128"/>
    </font>
    <font>
      <sz val="16"/>
      <color rgb="FFFF0000"/>
      <name val="メイリオ"/>
      <family val="3"/>
      <charset val="128"/>
    </font>
    <font>
      <u/>
      <sz val="11"/>
      <color theme="10"/>
      <name val="ＭＳ Ｐゴシック"/>
      <family val="2"/>
      <charset val="128"/>
      <scheme val="minor"/>
    </font>
    <font>
      <u/>
      <sz val="14"/>
      <color theme="10"/>
      <name val="ＭＳ Ｐゴシック"/>
      <family val="2"/>
      <charset val="128"/>
      <scheme val="minor"/>
    </font>
    <font>
      <sz val="12"/>
      <color rgb="FFFF0000"/>
      <name val="メイリオ"/>
      <family val="3"/>
      <charset val="128"/>
    </font>
    <font>
      <sz val="11"/>
      <name val="ＭＳ Ｐゴシック"/>
      <family val="2"/>
      <charset val="128"/>
      <scheme val="minor"/>
    </font>
    <font>
      <b/>
      <sz val="12"/>
      <name val="メイリオ"/>
      <family val="3"/>
      <charset val="128"/>
    </font>
    <font>
      <sz val="14"/>
      <color rgb="FFFF0000"/>
      <name val="ＭＳ Ｐゴシック"/>
      <family val="3"/>
      <charset val="128"/>
    </font>
    <font>
      <sz val="14"/>
      <color rgb="FFFF0000"/>
      <name val="メイリオ"/>
      <family val="3"/>
      <charset val="128"/>
    </font>
    <font>
      <sz val="12"/>
      <name val="ＭＳ Ｐゴシック"/>
      <family val="2"/>
      <charset val="128"/>
      <scheme val="minor"/>
    </font>
    <font>
      <b/>
      <sz val="9"/>
      <color indexed="81"/>
      <name val="ＭＳ Ｐゴシック"/>
      <family val="3"/>
      <charset val="128"/>
    </font>
    <font>
      <b/>
      <sz val="12"/>
      <color rgb="FFFF0000"/>
      <name val="メイリオ"/>
      <family val="3"/>
      <charset val="128"/>
    </font>
    <font>
      <b/>
      <sz val="16"/>
      <color rgb="FFFF0000"/>
      <name val="メイリオ"/>
      <family val="3"/>
      <charset val="128"/>
    </font>
    <font>
      <sz val="16"/>
      <color rgb="FFFF0000"/>
      <name val="ＭＳ Ｐゴシック"/>
      <family val="3"/>
      <charset val="128"/>
    </font>
    <font>
      <sz val="11"/>
      <color rgb="FFFF0000"/>
      <name val="ＭＳ Ｐゴシック"/>
      <family val="3"/>
      <charset val="128"/>
      <scheme val="minor"/>
    </font>
    <font>
      <sz val="12"/>
      <name val="ＭＳ Ｐゴシック"/>
      <family val="3"/>
      <charset val="128"/>
    </font>
    <font>
      <sz val="14"/>
      <color indexed="81"/>
      <name val="ＭＳ Ｐゴシック"/>
      <family val="3"/>
      <charset val="128"/>
    </font>
    <font>
      <sz val="11"/>
      <name val="ＭＳ Ｐゴシック"/>
      <family val="3"/>
      <charset val="128"/>
      <scheme val="minor"/>
    </font>
    <font>
      <sz val="18"/>
      <name val="ＭＳ Ｐゴシック"/>
      <family val="3"/>
      <charset val="128"/>
      <scheme val="minor"/>
    </font>
    <font>
      <b/>
      <sz val="18"/>
      <name val="ＭＳ Ｐゴシック"/>
      <family val="3"/>
      <charset val="128"/>
      <scheme val="minor"/>
    </font>
    <font>
      <b/>
      <u/>
      <sz val="18"/>
      <name val="ＭＳ Ｐゴシック"/>
      <family val="3"/>
      <charset val="128"/>
      <scheme val="minor"/>
    </font>
    <font>
      <b/>
      <u/>
      <sz val="16"/>
      <name val="ＭＳ Ｐゴシック"/>
      <family val="3"/>
      <charset val="128"/>
      <scheme val="minor"/>
    </font>
    <font>
      <b/>
      <u/>
      <sz val="20"/>
      <color theme="8"/>
      <name val="ＭＳ Ｐゴシック"/>
      <family val="3"/>
      <charset val="128"/>
      <scheme val="minor"/>
    </font>
    <font>
      <b/>
      <u/>
      <sz val="15"/>
      <name val="ＭＳ Ｐゴシック"/>
      <family val="3"/>
      <charset val="128"/>
      <scheme val="minor"/>
    </font>
    <font>
      <sz val="16"/>
      <color indexed="81"/>
      <name val="ＭＳ Ｐゴシック"/>
      <family val="3"/>
      <charset val="128"/>
    </font>
    <font>
      <sz val="18"/>
      <color indexed="81"/>
      <name val="ＭＳ Ｐゴシック"/>
      <family val="3"/>
      <charset val="128"/>
    </font>
    <font>
      <sz val="36"/>
      <color indexed="81"/>
      <name val="ＭＳ Ｐゴシック"/>
      <family val="3"/>
      <charset val="128"/>
    </font>
    <font>
      <b/>
      <sz val="36"/>
      <color indexed="81"/>
      <name val="ＭＳ Ｐゴシック"/>
      <family val="3"/>
      <charset val="128"/>
    </font>
    <font>
      <sz val="11"/>
      <color theme="0"/>
      <name val="ＭＳ Ｐゴシック"/>
      <family val="3"/>
      <charset val="128"/>
      <scheme val="minor"/>
    </font>
    <font>
      <sz val="11"/>
      <color theme="1"/>
      <name val="ＭＳ Ｐゴシック"/>
      <family val="3"/>
      <charset val="128"/>
      <scheme val="minor"/>
    </font>
    <font>
      <b/>
      <sz val="8"/>
      <color indexed="9"/>
      <name val="ＭＳ Ｐゴシック"/>
      <family val="3"/>
      <charset val="128"/>
    </font>
    <font>
      <sz val="11"/>
      <name val="ＭＳ Ｐゴシック"/>
      <family val="3"/>
      <charset val="128"/>
    </font>
    <font>
      <sz val="12"/>
      <color rgb="FFFF0000"/>
      <name val="ＭＳ Ｐゴシック"/>
      <family val="3"/>
      <charset val="128"/>
      <scheme val="minor"/>
    </font>
    <font>
      <b/>
      <sz val="20"/>
      <color theme="1"/>
      <name val="ＭＳ Ｐゴシック"/>
      <family val="3"/>
      <charset val="128"/>
    </font>
    <font>
      <b/>
      <sz val="18"/>
      <color theme="1"/>
      <name val="ＭＳ Ｐゴシック"/>
      <family val="3"/>
      <charset val="128"/>
    </font>
    <font>
      <sz val="11"/>
      <color rgb="FFFF0000"/>
      <name val="ＭＳ Ｐゴシック"/>
      <family val="3"/>
      <charset val="128"/>
      <scheme val="major"/>
    </font>
    <font>
      <b/>
      <sz val="11"/>
      <color theme="0"/>
      <name val="ＭＳ Ｐゴシック"/>
      <family val="3"/>
      <charset val="128"/>
      <scheme val="minor"/>
    </font>
    <font>
      <b/>
      <sz val="11"/>
      <color rgb="FFFF0000"/>
      <name val="ＭＳ Ｐゴシック"/>
      <family val="3"/>
      <charset val="128"/>
      <scheme val="minor"/>
    </font>
    <font>
      <strike/>
      <sz val="11"/>
      <name val="ＭＳ Ｐゴシック"/>
      <family val="3"/>
      <charset val="128"/>
      <scheme val="minor"/>
    </font>
    <font>
      <sz val="11"/>
      <color rgb="FFC00000"/>
      <name val="ＭＳ Ｐゴシック"/>
      <family val="3"/>
      <charset val="128"/>
      <scheme val="minor"/>
    </font>
    <font>
      <strike/>
      <sz val="11"/>
      <color rgb="FFC00000"/>
      <name val="ＭＳ Ｐゴシック"/>
      <family val="3"/>
      <charset val="128"/>
      <scheme val="minor"/>
    </font>
    <font>
      <sz val="10"/>
      <color rgb="FF000000"/>
      <name val="游ゴシック"/>
      <family val="3"/>
      <charset val="128"/>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1"/>
        <bgColor indexed="64"/>
      </patternFill>
    </fill>
    <fill>
      <patternFill patternType="solid">
        <fgColor rgb="FFFFC000"/>
        <bgColor indexed="64"/>
      </patternFill>
    </fill>
    <fill>
      <patternFill patternType="solid">
        <fgColor theme="4" tint="0.79998168889431442"/>
        <bgColor indexed="64"/>
      </patternFill>
    </fill>
    <fill>
      <patternFill patternType="solid">
        <fgColor rgb="FF0070C0"/>
        <bgColor indexed="64"/>
      </patternFill>
    </fill>
    <fill>
      <patternFill patternType="solid">
        <fgColor theme="0" tint="-0.499984740745262"/>
        <bgColor indexed="64"/>
      </patternFill>
    </fill>
  </fills>
  <borders count="1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double">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style="thick">
        <color indexed="64"/>
      </right>
      <top style="hair">
        <color indexed="64"/>
      </top>
      <bottom style="hair">
        <color indexed="64"/>
      </bottom>
      <diagonal/>
    </border>
    <border>
      <left style="thin">
        <color indexed="64"/>
      </left>
      <right style="thick">
        <color indexed="64"/>
      </right>
      <top style="hair">
        <color indexed="64"/>
      </top>
      <bottom style="thin">
        <color indexed="64"/>
      </bottom>
      <diagonal/>
    </border>
    <border>
      <left style="thin">
        <color indexed="64"/>
      </left>
      <right style="thick">
        <color indexed="64"/>
      </right>
      <top/>
      <bottom style="hair">
        <color indexed="64"/>
      </bottom>
      <diagonal/>
    </border>
    <border>
      <left style="thin">
        <color indexed="64"/>
      </left>
      <right style="thick">
        <color indexed="64"/>
      </right>
      <top style="hair">
        <color indexed="64"/>
      </top>
      <bottom style="double">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bottom style="thick">
        <color indexed="64"/>
      </bottom>
      <diagonal/>
    </border>
    <border>
      <left style="thin">
        <color indexed="64"/>
      </left>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style="mediumDashDot">
        <color indexed="64"/>
      </left>
      <right/>
      <top style="mediumDashDot">
        <color indexed="64"/>
      </top>
      <bottom style="hair">
        <color indexed="64"/>
      </bottom>
      <diagonal/>
    </border>
    <border>
      <left/>
      <right/>
      <top style="mediumDashDot">
        <color indexed="64"/>
      </top>
      <bottom style="hair">
        <color indexed="64"/>
      </bottom>
      <diagonal/>
    </border>
    <border>
      <left/>
      <right style="mediumDashDot">
        <color indexed="64"/>
      </right>
      <top style="mediumDashDot">
        <color indexed="64"/>
      </top>
      <bottom style="hair">
        <color indexed="64"/>
      </bottom>
      <diagonal/>
    </border>
    <border>
      <left style="mediumDashDot">
        <color indexed="64"/>
      </left>
      <right/>
      <top style="hair">
        <color indexed="64"/>
      </top>
      <bottom style="hair">
        <color indexed="64"/>
      </bottom>
      <diagonal/>
    </border>
    <border>
      <left/>
      <right/>
      <top style="hair">
        <color indexed="64"/>
      </top>
      <bottom style="hair">
        <color indexed="64"/>
      </bottom>
      <diagonal/>
    </border>
    <border>
      <left/>
      <right style="mediumDashDot">
        <color indexed="64"/>
      </right>
      <top style="hair">
        <color indexed="64"/>
      </top>
      <bottom style="hair">
        <color indexed="64"/>
      </bottom>
      <diagonal/>
    </border>
    <border>
      <left style="mediumDashDot">
        <color indexed="64"/>
      </left>
      <right/>
      <top style="hair">
        <color indexed="64"/>
      </top>
      <bottom style="mediumDashDot">
        <color indexed="64"/>
      </bottom>
      <diagonal/>
    </border>
    <border>
      <left/>
      <right/>
      <top style="hair">
        <color indexed="64"/>
      </top>
      <bottom style="mediumDashDot">
        <color indexed="64"/>
      </bottom>
      <diagonal/>
    </border>
    <border>
      <left/>
      <right style="mediumDashDot">
        <color indexed="64"/>
      </right>
      <top style="hair">
        <color indexed="64"/>
      </top>
      <bottom style="mediumDashDot">
        <color indexed="64"/>
      </bottom>
      <diagonal/>
    </border>
    <border>
      <left/>
      <right/>
      <top style="thick">
        <color indexed="64"/>
      </top>
      <bottom style="medium">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double">
        <color indexed="64"/>
      </bottom>
      <diagonal/>
    </border>
    <border>
      <left style="thick">
        <color indexed="64"/>
      </left>
      <right style="thin">
        <color indexed="64"/>
      </right>
      <top style="thick">
        <color indexed="64"/>
      </top>
      <bottom style="medium">
        <color indexed="64"/>
      </bottom>
      <diagonal/>
    </border>
    <border>
      <left style="thick">
        <color indexed="64"/>
      </left>
      <right style="thin">
        <color indexed="64"/>
      </right>
      <top style="medium">
        <color indexed="64"/>
      </top>
      <bottom style="hair">
        <color indexed="64"/>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ck">
        <color indexed="64"/>
      </left>
      <right style="thin">
        <color indexed="64"/>
      </right>
      <top/>
      <bottom style="hair">
        <color indexed="64"/>
      </bottom>
      <diagonal/>
    </border>
    <border>
      <left style="thick">
        <color indexed="64"/>
      </left>
      <right style="thin">
        <color indexed="64"/>
      </right>
      <top style="hair">
        <color indexed="64"/>
      </top>
      <bottom style="double">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double">
        <color indexed="64"/>
      </top>
      <bottom style="thick">
        <color indexed="64"/>
      </bottom>
      <diagonal style="thin">
        <color indexed="64"/>
      </diagonal>
    </border>
    <border diagonalUp="1">
      <left style="double">
        <color indexed="64"/>
      </left>
      <right style="thin">
        <color indexed="64"/>
      </right>
      <top style="double">
        <color indexed="64"/>
      </top>
      <bottom style="thick">
        <color indexed="64"/>
      </bottom>
      <diagonal style="thin">
        <color indexed="64"/>
      </diagonal>
    </border>
    <border>
      <left/>
      <right/>
      <top style="thick">
        <color indexed="64"/>
      </top>
      <bottom style="mediumDashDot">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style="hair">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bottom style="hair">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bottom style="thin">
        <color indexed="64"/>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right/>
      <top/>
      <bottom style="thin">
        <color indexed="64"/>
      </bottom>
      <diagonal/>
    </border>
    <border>
      <left style="thin">
        <color theme="0" tint="-0.499984740745262"/>
      </left>
      <right/>
      <top/>
      <bottom/>
      <diagonal/>
    </border>
    <border>
      <left/>
      <right style="thin">
        <color theme="0" tint="-0.499984740745262"/>
      </right>
      <top/>
      <bottom/>
      <diagonal/>
    </border>
    <border>
      <left style="thin">
        <color theme="1" tint="0.499984740745262"/>
      </left>
      <right style="thin">
        <color theme="1" tint="0.499984740745262"/>
      </right>
      <top style="thin">
        <color theme="1" tint="0.499984740745262"/>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n">
        <color theme="0" tint="-0.499984740745262"/>
      </left>
      <right/>
      <top style="thin">
        <color indexed="64"/>
      </top>
      <bottom/>
      <diagonal/>
    </border>
    <border>
      <left/>
      <right/>
      <top style="thin">
        <color indexed="64"/>
      </top>
      <bottom/>
      <diagonal/>
    </border>
    <border>
      <left style="thin">
        <color theme="0" tint="-0.499984740745262"/>
      </left>
      <right style="thin">
        <color theme="0" tint="-0.499984740745262"/>
      </right>
      <top/>
      <bottom/>
      <diagonal/>
    </border>
    <border>
      <left style="thin">
        <color theme="0" tint="-0.499984740745262"/>
      </left>
      <right/>
      <top style="thin">
        <color theme="0" tint="-0.499984740745262"/>
      </top>
      <bottom/>
      <diagonal/>
    </border>
    <border>
      <left style="thin">
        <color theme="1" tint="0.499984740745262"/>
      </left>
      <right style="thin">
        <color theme="1" tint="0.499984740745262"/>
      </right>
      <top style="thin">
        <color theme="1" tint="0.499984740745262"/>
      </top>
      <bottom style="thin">
        <color theme="1"/>
      </bottom>
      <diagonal/>
    </border>
    <border>
      <left style="thin">
        <color theme="0" tint="-0.499984740745262"/>
      </left>
      <right style="thin">
        <color theme="0" tint="-0.499984740745262"/>
      </right>
      <top style="thin">
        <color theme="0" tint="-0.499984740745262"/>
      </top>
      <bottom style="thin">
        <color theme="1"/>
      </bottom>
      <diagonal/>
    </border>
    <border>
      <left style="thin">
        <color theme="1" tint="0.499984740745262"/>
      </left>
      <right style="thin">
        <color theme="1" tint="0.499984740745262"/>
      </right>
      <top/>
      <bottom style="thin">
        <color theme="1" tint="0.499984740745262"/>
      </bottom>
      <diagonal/>
    </border>
    <border>
      <left style="thin">
        <color theme="0" tint="-0.499984740745262"/>
      </left>
      <right/>
      <top style="thin">
        <color theme="0" tint="-0.499984740745262"/>
      </top>
      <bottom style="thin">
        <color theme="1"/>
      </bottom>
      <diagonal/>
    </border>
    <border>
      <left/>
      <right style="thin">
        <color theme="0" tint="-0.499984740745262"/>
      </right>
      <top style="thin">
        <color theme="0" tint="-0.499984740745262"/>
      </top>
      <bottom style="thin">
        <color theme="1"/>
      </bottom>
      <diagonal/>
    </border>
    <border>
      <left style="thin">
        <color theme="0" tint="-0.499984740745262"/>
      </left>
      <right style="thin">
        <color theme="0" tint="-0.499984740745262"/>
      </right>
      <top style="thin">
        <color indexed="64"/>
      </top>
      <bottom/>
      <diagonal/>
    </border>
    <border>
      <left/>
      <right style="thin">
        <color theme="0" tint="-0.499984740745262"/>
      </right>
      <top style="thin">
        <color indexed="64"/>
      </top>
      <bottom/>
      <diagonal/>
    </border>
    <border>
      <left/>
      <right/>
      <top/>
      <bottom style="thin">
        <color theme="0" tint="-0.499984740745262"/>
      </bottom>
      <diagonal/>
    </border>
  </borders>
  <cellStyleXfs count="6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34" fillId="0" borderId="0" applyNumberFormat="0" applyFill="0" applyBorder="0" applyAlignment="0" applyProtection="0">
      <alignment vertical="center"/>
    </xf>
    <xf numFmtId="0" fontId="61" fillId="0" borderId="0">
      <alignment vertical="center"/>
    </xf>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6" fontId="63" fillId="0" borderId="0" applyFont="0" applyFill="0" applyBorder="0" applyAlignment="0" applyProtection="0"/>
    <xf numFmtId="0" fontId="63" fillId="0" borderId="0">
      <alignment vertical="center"/>
    </xf>
    <xf numFmtId="0" fontId="61" fillId="0" borderId="0">
      <alignment vertical="center"/>
    </xf>
    <xf numFmtId="0" fontId="61" fillId="0" borderId="0">
      <alignment vertical="center"/>
    </xf>
  </cellStyleXfs>
  <cellXfs count="481">
    <xf numFmtId="0" fontId="0" fillId="0" borderId="0" xfId="0">
      <alignment vertical="center"/>
    </xf>
    <xf numFmtId="0" fontId="23" fillId="0" borderId="0" xfId="0" applyFont="1">
      <alignment vertical="center"/>
    </xf>
    <xf numFmtId="0" fontId="24" fillId="0" borderId="0" xfId="0" applyFont="1">
      <alignment vertical="center"/>
    </xf>
    <xf numFmtId="0" fontId="19" fillId="33" borderId="0" xfId="0" applyFont="1" applyFill="1">
      <alignment vertical="center"/>
    </xf>
    <xf numFmtId="14" fontId="19" fillId="33" borderId="0" xfId="0" applyNumberFormat="1" applyFont="1" applyFill="1">
      <alignment vertical="center"/>
    </xf>
    <xf numFmtId="0" fontId="20" fillId="33" borderId="0" xfId="0" applyFont="1" applyFill="1">
      <alignment vertical="center"/>
    </xf>
    <xf numFmtId="0" fontId="30" fillId="33" borderId="0" xfId="0" applyFont="1" applyFill="1" applyAlignment="1">
      <alignment horizontal="left" vertical="center"/>
    </xf>
    <xf numFmtId="0" fontId="21" fillId="33" borderId="0" xfId="0" applyFont="1" applyFill="1" applyAlignment="1">
      <alignment horizontal="center" vertical="center"/>
    </xf>
    <xf numFmtId="0" fontId="35" fillId="33" borderId="0" xfId="43" applyFont="1" applyFill="1" applyBorder="1" applyAlignment="1" applyProtection="1">
      <alignment horizontal="left" vertical="center"/>
    </xf>
    <xf numFmtId="0" fontId="24" fillId="34" borderId="57" xfId="0" applyFont="1" applyFill="1" applyBorder="1" applyAlignment="1">
      <alignment horizontal="center" vertical="center"/>
    </xf>
    <xf numFmtId="0" fontId="24" fillId="34" borderId="53" xfId="0" applyFont="1" applyFill="1" applyBorder="1" applyAlignment="1">
      <alignment horizontal="center" vertical="center"/>
    </xf>
    <xf numFmtId="0" fontId="24" fillId="34" borderId="30" xfId="0" applyFont="1" applyFill="1" applyBorder="1" applyAlignment="1">
      <alignment horizontal="center" vertical="center"/>
    </xf>
    <xf numFmtId="0" fontId="24" fillId="34" borderId="31" xfId="0" applyFont="1" applyFill="1" applyBorder="1" applyAlignment="1">
      <alignment horizontal="center" vertical="center"/>
    </xf>
    <xf numFmtId="38" fontId="24" fillId="34" borderId="31" xfId="42" quotePrefix="1" applyFont="1" applyFill="1" applyBorder="1" applyAlignment="1" applyProtection="1">
      <alignment horizontal="center" vertical="center"/>
    </xf>
    <xf numFmtId="38" fontId="24" fillId="34" borderId="32" xfId="42" quotePrefix="1" applyFont="1" applyFill="1" applyBorder="1" applyAlignment="1" applyProtection="1">
      <alignment horizontal="center" vertical="center"/>
    </xf>
    <xf numFmtId="38" fontId="24" fillId="34" borderId="33" xfId="42" applyFont="1" applyFill="1" applyBorder="1" applyAlignment="1" applyProtection="1">
      <alignment horizontal="center" vertical="center"/>
    </xf>
    <xf numFmtId="0" fontId="19" fillId="33" borderId="58" xfId="0" applyFont="1" applyFill="1" applyBorder="1" applyAlignment="1">
      <alignment horizontal="center" vertical="center"/>
    </xf>
    <xf numFmtId="0" fontId="19" fillId="33" borderId="59" xfId="0" applyFont="1" applyFill="1" applyBorder="1" applyAlignment="1">
      <alignment horizontal="center" vertical="center"/>
    </xf>
    <xf numFmtId="0" fontId="19" fillId="33" borderId="19" xfId="0" applyFont="1" applyFill="1" applyBorder="1" applyAlignment="1" applyProtection="1">
      <alignment horizontal="left" vertical="center" shrinkToFit="1"/>
      <protection hidden="1"/>
    </xf>
    <xf numFmtId="38" fontId="19" fillId="33" borderId="19" xfId="42" applyFont="1" applyFill="1" applyBorder="1" applyAlignment="1" applyProtection="1">
      <alignment horizontal="right" vertical="center" shrinkToFit="1"/>
      <protection hidden="1"/>
    </xf>
    <xf numFmtId="38" fontId="19" fillId="33" borderId="19" xfId="42" applyFont="1" applyFill="1" applyBorder="1" applyAlignment="1" applyProtection="1">
      <alignment horizontal="right" vertical="center"/>
    </xf>
    <xf numFmtId="38" fontId="19" fillId="33" borderId="21" xfId="42" applyFont="1" applyFill="1" applyBorder="1" applyAlignment="1" applyProtection="1">
      <alignment horizontal="right" vertical="center" shrinkToFit="1"/>
      <protection hidden="1"/>
    </xf>
    <xf numFmtId="38" fontId="19" fillId="33" borderId="34" xfId="42" applyFont="1" applyFill="1" applyBorder="1" applyAlignment="1" applyProtection="1">
      <alignment horizontal="right" vertical="center"/>
      <protection hidden="1"/>
    </xf>
    <xf numFmtId="0" fontId="19" fillId="33" borderId="60" xfId="0" applyFont="1" applyFill="1" applyBorder="1" applyAlignment="1">
      <alignment horizontal="center" vertical="center"/>
    </xf>
    <xf numFmtId="0" fontId="19" fillId="33" borderId="14" xfId="0" applyFont="1" applyFill="1" applyBorder="1" applyAlignment="1" applyProtection="1">
      <alignment horizontal="left" vertical="center" shrinkToFit="1"/>
      <protection hidden="1"/>
    </xf>
    <xf numFmtId="38" fontId="19" fillId="33" borderId="14" xfId="42" applyFont="1" applyFill="1" applyBorder="1" applyAlignment="1" applyProtection="1">
      <alignment horizontal="right" vertical="center" shrinkToFit="1"/>
      <protection hidden="1"/>
    </xf>
    <xf numFmtId="38" fontId="19" fillId="33" borderId="14" xfId="42" applyFont="1" applyFill="1" applyBorder="1" applyAlignment="1" applyProtection="1">
      <alignment horizontal="right" vertical="center"/>
    </xf>
    <xf numFmtId="38" fontId="19" fillId="33" borderId="29" xfId="42" applyFont="1" applyFill="1" applyBorder="1" applyAlignment="1" applyProtection="1">
      <alignment horizontal="right" vertical="center" shrinkToFit="1"/>
      <protection hidden="1"/>
    </xf>
    <xf numFmtId="38" fontId="19" fillId="33" borderId="35" xfId="42" applyFont="1" applyFill="1" applyBorder="1" applyAlignment="1" applyProtection="1">
      <alignment horizontal="right" vertical="center"/>
      <protection hidden="1"/>
    </xf>
    <xf numFmtId="0" fontId="19" fillId="33" borderId="61" xfId="0" applyFont="1" applyFill="1" applyBorder="1" applyAlignment="1">
      <alignment horizontal="center" vertical="center"/>
    </xf>
    <xf numFmtId="0" fontId="19" fillId="33" borderId="25" xfId="0" applyFont="1" applyFill="1" applyBorder="1" applyAlignment="1" applyProtection="1">
      <alignment horizontal="left" vertical="center" shrinkToFit="1"/>
      <protection hidden="1"/>
    </xf>
    <xf numFmtId="38" fontId="19" fillId="33" borderId="25" xfId="42" applyFont="1" applyFill="1" applyBorder="1" applyAlignment="1" applyProtection="1">
      <alignment horizontal="right" vertical="center" shrinkToFit="1"/>
      <protection hidden="1"/>
    </xf>
    <xf numFmtId="38" fontId="19" fillId="33" borderId="25" xfId="42" applyFont="1" applyFill="1" applyBorder="1" applyAlignment="1" applyProtection="1">
      <alignment horizontal="right" vertical="center"/>
    </xf>
    <xf numFmtId="38" fontId="19" fillId="33" borderId="27" xfId="42" applyFont="1" applyFill="1" applyBorder="1" applyAlignment="1" applyProtection="1">
      <alignment horizontal="right" vertical="center" shrinkToFit="1"/>
      <protection hidden="1"/>
    </xf>
    <xf numFmtId="38" fontId="19" fillId="33" borderId="36" xfId="42" applyFont="1" applyFill="1" applyBorder="1" applyAlignment="1" applyProtection="1">
      <alignment horizontal="right" vertical="center"/>
      <protection hidden="1"/>
    </xf>
    <xf numFmtId="0" fontId="19" fillId="33" borderId="62" xfId="0" applyFont="1" applyFill="1" applyBorder="1" applyAlignment="1">
      <alignment horizontal="center" vertical="center"/>
    </xf>
    <xf numFmtId="0" fontId="19" fillId="33" borderId="22" xfId="0" applyFont="1" applyFill="1" applyBorder="1" applyAlignment="1" applyProtection="1">
      <alignment horizontal="left" vertical="center" shrinkToFit="1"/>
      <protection hidden="1"/>
    </xf>
    <xf numFmtId="38" fontId="19" fillId="33" borderId="22" xfId="42" applyFont="1" applyFill="1" applyBorder="1" applyAlignment="1" applyProtection="1">
      <alignment horizontal="right" vertical="center" shrinkToFit="1"/>
      <protection hidden="1"/>
    </xf>
    <xf numFmtId="38" fontId="19" fillId="33" borderId="22" xfId="42" applyFont="1" applyFill="1" applyBorder="1" applyAlignment="1" applyProtection="1">
      <alignment horizontal="right" vertical="center"/>
    </xf>
    <xf numFmtId="38" fontId="19" fillId="33" borderId="24" xfId="42" applyFont="1" applyFill="1" applyBorder="1" applyAlignment="1" applyProtection="1">
      <alignment horizontal="right" vertical="center" shrinkToFit="1"/>
      <protection hidden="1"/>
    </xf>
    <xf numFmtId="38" fontId="19" fillId="33" borderId="37" xfId="42" applyFont="1" applyFill="1" applyBorder="1" applyAlignment="1" applyProtection="1">
      <alignment horizontal="right" vertical="center"/>
      <protection hidden="1"/>
    </xf>
    <xf numFmtId="38" fontId="23" fillId="33" borderId="41" xfId="42" applyFont="1" applyFill="1" applyBorder="1" applyAlignment="1" applyProtection="1">
      <alignment horizontal="right" vertical="center"/>
    </xf>
    <xf numFmtId="38" fontId="31" fillId="33" borderId="42" xfId="42" applyFont="1" applyFill="1" applyBorder="1" applyAlignment="1" applyProtection="1">
      <alignment horizontal="right" vertical="center"/>
    </xf>
    <xf numFmtId="38" fontId="31" fillId="33" borderId="43" xfId="42" applyFont="1" applyFill="1" applyBorder="1" applyAlignment="1" applyProtection="1">
      <alignment horizontal="right" vertical="center"/>
    </xf>
    <xf numFmtId="0" fontId="0" fillId="33" borderId="0" xfId="0" applyFill="1">
      <alignment vertical="center"/>
    </xf>
    <xf numFmtId="0" fontId="24" fillId="33" borderId="0" xfId="0" applyFont="1" applyFill="1">
      <alignment vertical="center"/>
    </xf>
    <xf numFmtId="0" fontId="27" fillId="33" borderId="0" xfId="0" applyFont="1" applyFill="1" applyAlignment="1">
      <alignment vertical="center" wrapText="1"/>
    </xf>
    <xf numFmtId="0" fontId="29" fillId="33" borderId="44" xfId="0" applyFont="1" applyFill="1" applyBorder="1">
      <alignment vertical="center"/>
    </xf>
    <xf numFmtId="0" fontId="32" fillId="33" borderId="45" xfId="0" applyFont="1" applyFill="1" applyBorder="1">
      <alignment vertical="center"/>
    </xf>
    <xf numFmtId="0" fontId="32" fillId="33" borderId="46" xfId="0" applyFont="1" applyFill="1" applyBorder="1">
      <alignment vertical="center"/>
    </xf>
    <xf numFmtId="0" fontId="29" fillId="33" borderId="47" xfId="0" applyFont="1" applyFill="1" applyBorder="1">
      <alignment vertical="center"/>
    </xf>
    <xf numFmtId="0" fontId="32" fillId="33" borderId="48" xfId="0" applyFont="1" applyFill="1" applyBorder="1">
      <alignment vertical="center"/>
    </xf>
    <xf numFmtId="0" fontId="32" fillId="33" borderId="49" xfId="0" applyFont="1" applyFill="1" applyBorder="1">
      <alignment vertical="center"/>
    </xf>
    <xf numFmtId="0" fontId="29" fillId="33" borderId="50" xfId="0" applyFont="1" applyFill="1" applyBorder="1">
      <alignment vertical="center"/>
    </xf>
    <xf numFmtId="0" fontId="32" fillId="33" borderId="51" xfId="0" applyFont="1" applyFill="1" applyBorder="1">
      <alignment vertical="center"/>
    </xf>
    <xf numFmtId="0" fontId="32" fillId="33" borderId="52" xfId="0" applyFont="1" applyFill="1" applyBorder="1">
      <alignment vertical="center"/>
    </xf>
    <xf numFmtId="0" fontId="29" fillId="33" borderId="51" xfId="0" applyFont="1" applyFill="1" applyBorder="1">
      <alignment vertical="center"/>
    </xf>
    <xf numFmtId="0" fontId="29" fillId="33" borderId="48" xfId="0" applyFont="1" applyFill="1" applyBorder="1">
      <alignment vertical="center"/>
    </xf>
    <xf numFmtId="14" fontId="19" fillId="33" borderId="0" xfId="0" applyNumberFormat="1" applyFont="1" applyFill="1" applyAlignment="1">
      <alignment horizontal="right" vertical="center"/>
    </xf>
    <xf numFmtId="0" fontId="32" fillId="33" borderId="48" xfId="0" applyFont="1" applyFill="1" applyBorder="1" applyAlignment="1">
      <alignment horizontal="left" vertical="center"/>
    </xf>
    <xf numFmtId="0" fontId="32" fillId="33" borderId="49" xfId="0" applyFont="1" applyFill="1" applyBorder="1" applyAlignment="1">
      <alignment horizontal="left" vertical="center"/>
    </xf>
    <xf numFmtId="0" fontId="28" fillId="33" borderId="0" xfId="0" applyFont="1" applyFill="1" applyAlignment="1">
      <alignment horizontal="right" vertical="center"/>
    </xf>
    <xf numFmtId="0" fontId="32" fillId="33" borderId="0" xfId="0" applyFont="1" applyFill="1">
      <alignment vertical="center"/>
    </xf>
    <xf numFmtId="0" fontId="21" fillId="33" borderId="0" xfId="0" applyFont="1" applyFill="1" applyAlignment="1">
      <alignment horizontal="left" vertical="center"/>
    </xf>
    <xf numFmtId="0" fontId="25" fillId="33" borderId="13" xfId="0" applyFont="1" applyFill="1" applyBorder="1" applyAlignment="1">
      <alignment vertical="center" shrinkToFit="1"/>
    </xf>
    <xf numFmtId="0" fontId="27" fillId="33" borderId="0" xfId="0" applyFont="1" applyFill="1" applyAlignment="1">
      <alignment horizontal="left" vertical="center" wrapText="1"/>
    </xf>
    <xf numFmtId="0" fontId="23" fillId="33" borderId="0" xfId="0" applyFont="1" applyFill="1">
      <alignment vertical="center"/>
    </xf>
    <xf numFmtId="0" fontId="25" fillId="33" borderId="0" xfId="0" applyFont="1" applyFill="1">
      <alignment vertical="center"/>
    </xf>
    <xf numFmtId="0" fontId="37" fillId="33" borderId="0" xfId="0" applyFont="1" applyFill="1">
      <alignment vertical="center"/>
    </xf>
    <xf numFmtId="0" fontId="25" fillId="33" borderId="0" xfId="0" applyFont="1" applyFill="1" applyAlignment="1">
      <alignment horizontal="left" vertical="center"/>
    </xf>
    <xf numFmtId="0" fontId="25" fillId="33" borderId="0" xfId="0" applyFont="1" applyFill="1" applyAlignment="1">
      <alignment vertical="center" wrapText="1"/>
    </xf>
    <xf numFmtId="0" fontId="36" fillId="33" borderId="0" xfId="0" applyFont="1" applyFill="1" applyAlignment="1">
      <alignment horizontal="left"/>
    </xf>
    <xf numFmtId="0" fontId="25" fillId="33" borderId="0" xfId="0" applyFont="1" applyFill="1" applyAlignment="1">
      <alignment horizontal="right"/>
    </xf>
    <xf numFmtId="38" fontId="24" fillId="33" borderId="64" xfId="42" applyFont="1" applyFill="1" applyBorder="1" applyAlignment="1" applyProtection="1">
      <alignment horizontal="right" vertical="center"/>
    </xf>
    <xf numFmtId="38" fontId="24" fillId="33" borderId="65" xfId="42" applyFont="1" applyFill="1" applyBorder="1" applyAlignment="1" applyProtection="1">
      <alignment horizontal="right" vertical="center"/>
    </xf>
    <xf numFmtId="0" fontId="25" fillId="33" borderId="0" xfId="0" applyFont="1" applyFill="1" applyAlignment="1">
      <alignment vertical="center" shrinkToFit="1"/>
    </xf>
    <xf numFmtId="0" fontId="26" fillId="35" borderId="12" xfId="0" applyFont="1" applyFill="1" applyBorder="1" applyAlignment="1" applyProtection="1">
      <alignment horizontal="center" vertical="center"/>
      <protection locked="0"/>
    </xf>
    <xf numFmtId="0" fontId="19" fillId="35" borderId="48" xfId="0" applyFont="1" applyFill="1" applyBorder="1" applyAlignment="1" applyProtection="1">
      <alignment horizontal="center" vertical="center"/>
      <protection locked="0"/>
    </xf>
    <xf numFmtId="0" fontId="19" fillId="35" borderId="15" xfId="0" applyFont="1" applyFill="1" applyBorder="1" applyAlignment="1" applyProtection="1">
      <alignment horizontal="center" vertical="center"/>
      <protection locked="0"/>
    </xf>
    <xf numFmtId="0" fontId="19" fillId="35" borderId="55" xfId="0" applyFont="1" applyFill="1" applyBorder="1" applyAlignment="1" applyProtection="1">
      <alignment horizontal="center" vertical="center"/>
      <protection locked="0"/>
    </xf>
    <xf numFmtId="0" fontId="19" fillId="35" borderId="56" xfId="0" applyFont="1" applyFill="1" applyBorder="1" applyAlignment="1" applyProtection="1">
      <alignment horizontal="center" vertical="center"/>
      <protection locked="0"/>
    </xf>
    <xf numFmtId="38" fontId="19" fillId="35" borderId="20" xfId="42" applyFont="1" applyFill="1" applyBorder="1" applyAlignment="1" applyProtection="1">
      <alignment horizontal="right" vertical="center"/>
      <protection locked="0"/>
    </xf>
    <xf numFmtId="38" fontId="19" fillId="35" borderId="28" xfId="42" applyFont="1" applyFill="1" applyBorder="1" applyAlignment="1" applyProtection="1">
      <alignment horizontal="right" vertical="center"/>
      <protection locked="0"/>
    </xf>
    <xf numFmtId="38" fontId="19" fillId="35" borderId="26" xfId="42" applyFont="1" applyFill="1" applyBorder="1" applyAlignment="1" applyProtection="1">
      <alignment horizontal="right" vertical="center"/>
      <protection locked="0"/>
    </xf>
    <xf numFmtId="38" fontId="19" fillId="35" borderId="23" xfId="42" applyFont="1" applyFill="1" applyBorder="1" applyAlignment="1" applyProtection="1">
      <alignment horizontal="right" vertical="center"/>
      <protection locked="0"/>
    </xf>
    <xf numFmtId="0" fontId="39" fillId="35" borderId="54" xfId="0" applyFont="1" applyFill="1" applyBorder="1" applyAlignment="1" applyProtection="1">
      <alignment horizontal="center" vertical="center"/>
      <protection locked="0"/>
    </xf>
    <xf numFmtId="38" fontId="39" fillId="35" borderId="17" xfId="42" applyFont="1" applyFill="1" applyBorder="1" applyAlignment="1" applyProtection="1">
      <alignment horizontal="right" vertical="center"/>
      <protection locked="0"/>
    </xf>
    <xf numFmtId="0" fontId="39" fillId="35" borderId="55" xfId="0" applyFont="1" applyFill="1" applyBorder="1" applyAlignment="1" applyProtection="1">
      <alignment horizontal="center" vertical="center"/>
      <protection locked="0"/>
    </xf>
    <xf numFmtId="0" fontId="39" fillId="33" borderId="19" xfId="0" applyFont="1" applyFill="1" applyBorder="1" applyAlignment="1" applyProtection="1">
      <alignment horizontal="left" vertical="center" shrinkToFit="1"/>
      <protection hidden="1"/>
    </xf>
    <xf numFmtId="38" fontId="39" fillId="35" borderId="20" xfId="42" applyFont="1" applyFill="1" applyBorder="1" applyAlignment="1" applyProtection="1">
      <alignment horizontal="right" vertical="center"/>
      <protection locked="0"/>
    </xf>
    <xf numFmtId="0" fontId="39" fillId="35" borderId="48" xfId="0" applyFont="1" applyFill="1" applyBorder="1" applyAlignment="1" applyProtection="1">
      <alignment horizontal="center" vertical="center"/>
      <protection locked="0"/>
    </xf>
    <xf numFmtId="0" fontId="39" fillId="35" borderId="15" xfId="0" applyFont="1" applyFill="1" applyBorder="1" applyAlignment="1" applyProtection="1">
      <alignment horizontal="center" vertical="center"/>
      <protection locked="0"/>
    </xf>
    <xf numFmtId="38" fontId="39" fillId="35" borderId="28" xfId="42" applyFont="1" applyFill="1" applyBorder="1" applyAlignment="1" applyProtection="1">
      <alignment horizontal="right" vertical="center"/>
      <protection locked="0"/>
    </xf>
    <xf numFmtId="0" fontId="39" fillId="33" borderId="25" xfId="0" applyFont="1" applyFill="1" applyBorder="1" applyAlignment="1" applyProtection="1">
      <alignment horizontal="left" vertical="center" shrinkToFit="1"/>
      <protection hidden="1"/>
    </xf>
    <xf numFmtId="0" fontId="33" fillId="35" borderId="12" xfId="0" applyFont="1" applyFill="1" applyBorder="1" applyAlignment="1" applyProtection="1">
      <alignment horizontal="center" vertical="center"/>
      <protection locked="0"/>
    </xf>
    <xf numFmtId="56" fontId="33" fillId="35" borderId="12" xfId="0" applyNumberFormat="1" applyFont="1" applyFill="1" applyBorder="1" applyAlignment="1" applyProtection="1">
      <alignment horizontal="center" vertical="center"/>
      <protection locked="0"/>
    </xf>
    <xf numFmtId="0" fontId="33" fillId="35" borderId="63" xfId="0" applyFont="1" applyFill="1" applyBorder="1" applyAlignment="1">
      <alignment horizontal="center" vertical="center"/>
    </xf>
    <xf numFmtId="0" fontId="33" fillId="35" borderId="12" xfId="0" applyFont="1" applyFill="1" applyBorder="1" applyAlignment="1">
      <alignment horizontal="center" vertical="center"/>
    </xf>
    <xf numFmtId="0" fontId="29" fillId="33" borderId="0" xfId="0" applyFont="1" applyFill="1" applyAlignment="1">
      <alignment horizontal="left" vertical="center" wrapText="1"/>
    </xf>
    <xf numFmtId="0" fontId="41" fillId="33" borderId="0" xfId="0" applyFont="1" applyFill="1">
      <alignment vertical="center"/>
    </xf>
    <xf numFmtId="0" fontId="26" fillId="35" borderId="63" xfId="0" applyFont="1" applyFill="1" applyBorder="1" applyAlignment="1" applyProtection="1">
      <alignment horizontal="center" vertical="center"/>
      <protection locked="0"/>
    </xf>
    <xf numFmtId="49" fontId="26" fillId="35" borderId="12" xfId="0" applyNumberFormat="1" applyFont="1" applyFill="1" applyBorder="1" applyAlignment="1" applyProtection="1">
      <alignment horizontal="center" vertical="center"/>
      <protection locked="0"/>
    </xf>
    <xf numFmtId="0" fontId="0" fillId="0" borderId="0" xfId="0" applyAlignment="1">
      <alignment horizontal="center" vertical="center"/>
    </xf>
    <xf numFmtId="0" fontId="0" fillId="33" borderId="0" xfId="0" applyFill="1" applyAlignment="1">
      <alignment horizontal="center" vertical="center"/>
    </xf>
    <xf numFmtId="0" fontId="23" fillId="33" borderId="0" xfId="0" applyFont="1" applyFill="1" applyAlignment="1">
      <alignment horizontal="center" vertical="center"/>
    </xf>
    <xf numFmtId="0" fontId="44" fillId="0" borderId="0" xfId="0" applyFont="1" applyAlignment="1">
      <alignment vertical="center" wrapText="1"/>
    </xf>
    <xf numFmtId="0" fontId="45" fillId="0" borderId="0" xfId="0" applyFont="1" applyAlignment="1">
      <alignment horizontal="center" vertical="center"/>
    </xf>
    <xf numFmtId="0" fontId="39" fillId="0" borderId="0" xfId="0" applyFont="1" applyAlignment="1">
      <alignment horizontal="center" vertical="center"/>
    </xf>
    <xf numFmtId="38" fontId="24" fillId="34" borderId="30" xfId="42" applyFont="1" applyFill="1" applyBorder="1" applyAlignment="1" applyProtection="1">
      <alignment horizontal="center" vertical="center"/>
    </xf>
    <xf numFmtId="38" fontId="19" fillId="33" borderId="19" xfId="42" applyFont="1" applyFill="1" applyBorder="1" applyAlignment="1" applyProtection="1">
      <alignment horizontal="right" vertical="center"/>
      <protection hidden="1"/>
    </xf>
    <xf numFmtId="38" fontId="19" fillId="33" borderId="25" xfId="42" applyFont="1" applyFill="1" applyBorder="1" applyAlignment="1" applyProtection="1">
      <alignment horizontal="right" vertical="center"/>
      <protection hidden="1"/>
    </xf>
    <xf numFmtId="38" fontId="19" fillId="33" borderId="14" xfId="42" applyFont="1" applyFill="1" applyBorder="1" applyAlignment="1" applyProtection="1">
      <alignment horizontal="right" vertical="center"/>
      <protection hidden="1"/>
    </xf>
    <xf numFmtId="38" fontId="19" fillId="33" borderId="22" xfId="42" applyFont="1" applyFill="1" applyBorder="1" applyAlignment="1" applyProtection="1">
      <alignment horizontal="right" vertical="center"/>
      <protection hidden="1"/>
    </xf>
    <xf numFmtId="0" fontId="23" fillId="0" borderId="68" xfId="0" applyFont="1" applyBorder="1">
      <alignment vertical="center"/>
    </xf>
    <xf numFmtId="0" fontId="24" fillId="0" borderId="69" xfId="0" applyFont="1" applyBorder="1">
      <alignment vertical="center"/>
    </xf>
    <xf numFmtId="0" fontId="39" fillId="0" borderId="69" xfId="0" applyFont="1" applyBorder="1" applyAlignment="1">
      <alignment horizontal="center" vertical="center"/>
    </xf>
    <xf numFmtId="0" fontId="24" fillId="0" borderId="0" xfId="0" applyFont="1" applyAlignment="1">
      <alignment vertical="center" wrapText="1"/>
    </xf>
    <xf numFmtId="0" fontId="24" fillId="0" borderId="0" xfId="0" applyFont="1" applyAlignment="1">
      <alignment horizontal="center" vertical="center"/>
    </xf>
    <xf numFmtId="38" fontId="19" fillId="33" borderId="19" xfId="42" applyFont="1" applyFill="1" applyBorder="1" applyAlignment="1" applyProtection="1">
      <alignment horizontal="right" vertical="center" wrapText="1" shrinkToFit="1"/>
      <protection hidden="1"/>
    </xf>
    <xf numFmtId="38" fontId="19" fillId="33" borderId="19" xfId="42" applyFont="1" applyFill="1" applyBorder="1" applyAlignment="1" applyProtection="1">
      <alignment horizontal="right" vertical="center" wrapText="1"/>
    </xf>
    <xf numFmtId="38" fontId="19" fillId="33" borderId="21" xfId="42" applyFont="1" applyFill="1" applyBorder="1" applyAlignment="1" applyProtection="1">
      <alignment horizontal="right" vertical="center" wrapText="1" shrinkToFit="1"/>
      <protection hidden="1"/>
    </xf>
    <xf numFmtId="0" fontId="19" fillId="33" borderId="71" xfId="0" applyFont="1" applyFill="1" applyBorder="1" applyAlignment="1" applyProtection="1">
      <alignment horizontal="left" vertical="center" shrinkToFit="1"/>
      <protection hidden="1"/>
    </xf>
    <xf numFmtId="38" fontId="19" fillId="35" borderId="72" xfId="42" applyFont="1" applyFill="1" applyBorder="1" applyAlignment="1" applyProtection="1">
      <alignment horizontal="right" vertical="center" wrapText="1"/>
      <protection locked="0"/>
    </xf>
    <xf numFmtId="38" fontId="19" fillId="35" borderId="72" xfId="42" applyFont="1" applyFill="1" applyBorder="1" applyAlignment="1" applyProtection="1">
      <alignment horizontal="right" vertical="center"/>
      <protection locked="0"/>
    </xf>
    <xf numFmtId="0" fontId="19" fillId="33" borderId="20" xfId="0" applyFont="1" applyFill="1" applyBorder="1" applyAlignment="1" applyProtection="1">
      <alignment horizontal="left" vertical="center" shrinkToFit="1"/>
      <protection hidden="1"/>
    </xf>
    <xf numFmtId="0" fontId="24" fillId="33" borderId="38" xfId="0" applyFont="1" applyFill="1" applyBorder="1">
      <alignment vertical="center"/>
    </xf>
    <xf numFmtId="0" fontId="24" fillId="33" borderId="16" xfId="0" applyFont="1" applyFill="1" applyBorder="1" applyAlignment="1" applyProtection="1">
      <alignment horizontal="left" vertical="center" shrinkToFit="1"/>
      <protection hidden="1"/>
    </xf>
    <xf numFmtId="0" fontId="24" fillId="33" borderId="19" xfId="0" applyFont="1" applyFill="1" applyBorder="1" applyAlignment="1" applyProtection="1">
      <alignment horizontal="left" vertical="center" shrinkToFit="1"/>
      <protection hidden="1"/>
    </xf>
    <xf numFmtId="0" fontId="24" fillId="33" borderId="14" xfId="0" applyFont="1" applyFill="1" applyBorder="1" applyAlignment="1" applyProtection="1">
      <alignment horizontal="left" vertical="center" shrinkToFit="1"/>
      <protection hidden="1"/>
    </xf>
    <xf numFmtId="38" fontId="24" fillId="33" borderId="16" xfId="42" applyFont="1" applyFill="1" applyBorder="1" applyAlignment="1" applyProtection="1">
      <alignment horizontal="right" vertical="center" shrinkToFit="1"/>
      <protection hidden="1"/>
    </xf>
    <xf numFmtId="38" fontId="24" fillId="33" borderId="16" xfId="42" applyFont="1" applyFill="1" applyBorder="1" applyAlignment="1" applyProtection="1">
      <alignment horizontal="right" vertical="center"/>
      <protection hidden="1"/>
    </xf>
    <xf numFmtId="38" fontId="24" fillId="33" borderId="18" xfId="42" applyFont="1" applyFill="1" applyBorder="1" applyAlignment="1" applyProtection="1">
      <alignment horizontal="right" vertical="center" shrinkToFit="1"/>
      <protection hidden="1"/>
    </xf>
    <xf numFmtId="38" fontId="24" fillId="33" borderId="19" xfId="42" applyFont="1" applyFill="1" applyBorder="1" applyAlignment="1" applyProtection="1">
      <alignment horizontal="right" vertical="center" shrinkToFit="1"/>
      <protection hidden="1"/>
    </xf>
    <xf numFmtId="38" fontId="24" fillId="33" borderId="19" xfId="42" applyFont="1" applyFill="1" applyBorder="1" applyAlignment="1" applyProtection="1">
      <alignment horizontal="right" vertical="center"/>
    </xf>
    <xf numFmtId="38" fontId="24" fillId="33" borderId="21" xfId="42" applyFont="1" applyFill="1" applyBorder="1" applyAlignment="1" applyProtection="1">
      <alignment horizontal="right" vertical="center" shrinkToFit="1"/>
      <protection hidden="1"/>
    </xf>
    <xf numFmtId="38" fontId="24" fillId="33" borderId="19" xfId="42" applyFont="1" applyFill="1" applyBorder="1" applyAlignment="1" applyProtection="1">
      <alignment horizontal="right" vertical="center"/>
      <protection hidden="1"/>
    </xf>
    <xf numFmtId="38" fontId="24" fillId="33" borderId="14" xfId="42" applyFont="1" applyFill="1" applyBorder="1" applyAlignment="1" applyProtection="1">
      <alignment horizontal="right" vertical="center" shrinkToFit="1"/>
      <protection hidden="1"/>
    </xf>
    <xf numFmtId="38" fontId="24" fillId="33" borderId="14" xfId="42" applyFont="1" applyFill="1" applyBorder="1" applyAlignment="1" applyProtection="1">
      <alignment horizontal="right" vertical="center"/>
    </xf>
    <xf numFmtId="38" fontId="24" fillId="33" borderId="29" xfId="42" applyFont="1" applyFill="1" applyBorder="1" applyAlignment="1" applyProtection="1">
      <alignment horizontal="right" vertical="center" shrinkToFit="1"/>
      <protection hidden="1"/>
    </xf>
    <xf numFmtId="38" fontId="24" fillId="33" borderId="14" xfId="42" applyFont="1" applyFill="1" applyBorder="1" applyAlignment="1" applyProtection="1">
      <alignment horizontal="right" vertical="center"/>
      <protection hidden="1"/>
    </xf>
    <xf numFmtId="0" fontId="49" fillId="0" borderId="0" xfId="0" applyFont="1">
      <alignment vertical="center"/>
    </xf>
    <xf numFmtId="0" fontId="37" fillId="0" borderId="0" xfId="0" applyFont="1">
      <alignment vertical="center"/>
    </xf>
    <xf numFmtId="38" fontId="19" fillId="0" borderId="19" xfId="42" applyFont="1" applyFill="1" applyBorder="1" applyAlignment="1" applyProtection="1">
      <alignment horizontal="right" vertical="center" shrinkToFit="1"/>
      <protection hidden="1"/>
    </xf>
    <xf numFmtId="38" fontId="19" fillId="0" borderId="14" xfId="42" applyFont="1" applyFill="1" applyBorder="1" applyAlignment="1" applyProtection="1">
      <alignment horizontal="right" vertical="center" shrinkToFit="1"/>
      <protection hidden="1"/>
    </xf>
    <xf numFmtId="38" fontId="19" fillId="0" borderId="25" xfId="42" applyFont="1" applyFill="1" applyBorder="1" applyAlignment="1" applyProtection="1">
      <alignment horizontal="right" vertical="center" shrinkToFit="1"/>
      <protection hidden="1"/>
    </xf>
    <xf numFmtId="38" fontId="19" fillId="0" borderId="22" xfId="42" applyFont="1" applyFill="1" applyBorder="1" applyAlignment="1" applyProtection="1">
      <alignment horizontal="right" vertical="center" shrinkToFit="1"/>
      <protection hidden="1"/>
    </xf>
    <xf numFmtId="38" fontId="19" fillId="35" borderId="70" xfId="42" applyFont="1" applyFill="1" applyBorder="1" applyAlignment="1" applyProtection="1">
      <alignment horizontal="right" vertical="center"/>
      <protection locked="0"/>
    </xf>
    <xf numFmtId="38" fontId="19" fillId="35" borderId="73" xfId="42" applyFont="1" applyFill="1" applyBorder="1" applyAlignment="1" applyProtection="1">
      <alignment horizontal="right" vertical="center"/>
      <protection locked="0"/>
    </xf>
    <xf numFmtId="38" fontId="19" fillId="0" borderId="28" xfId="42" applyFont="1" applyFill="1" applyBorder="1" applyAlignment="1" applyProtection="1">
      <alignment horizontal="right" vertical="center" shrinkToFit="1"/>
      <protection hidden="1"/>
    </xf>
    <xf numFmtId="0" fontId="24" fillId="0" borderId="72" xfId="0" applyFont="1" applyBorder="1">
      <alignment vertical="center"/>
    </xf>
    <xf numFmtId="0" fontId="39" fillId="33" borderId="20" xfId="0" applyFont="1" applyFill="1" applyBorder="1" applyAlignment="1" applyProtection="1">
      <alignment horizontal="left" vertical="center" shrinkToFit="1"/>
      <protection hidden="1"/>
    </xf>
    <xf numFmtId="0" fontId="39" fillId="33" borderId="28" xfId="0" applyFont="1" applyFill="1" applyBorder="1" applyAlignment="1" applyProtection="1">
      <alignment horizontal="left" vertical="center" shrinkToFit="1"/>
      <protection hidden="1"/>
    </xf>
    <xf numFmtId="0" fontId="60" fillId="37" borderId="0" xfId="0" applyFont="1" applyFill="1" applyAlignment="1">
      <alignment horizontal="center" vertical="center"/>
    </xf>
    <xf numFmtId="0" fontId="46" fillId="0" borderId="0" xfId="0" applyFont="1" applyAlignment="1">
      <alignment horizontal="center" vertical="center"/>
    </xf>
    <xf numFmtId="0" fontId="46" fillId="0" borderId="0" xfId="0" applyFont="1">
      <alignment vertical="center"/>
    </xf>
    <xf numFmtId="38" fontId="0" fillId="0" borderId="0" xfId="42" applyFont="1" applyFill="1">
      <alignment vertical="center"/>
    </xf>
    <xf numFmtId="38" fontId="49" fillId="0" borderId="76" xfId="42" applyFont="1" applyFill="1" applyBorder="1" applyAlignment="1">
      <alignment horizontal="right" vertical="center"/>
    </xf>
    <xf numFmtId="176" fontId="49" fillId="0" borderId="76" xfId="0" applyNumberFormat="1" applyFont="1" applyBorder="1" applyAlignment="1">
      <alignment horizontal="left" vertical="center"/>
    </xf>
    <xf numFmtId="0" fontId="49" fillId="0" borderId="76" xfId="0" applyFont="1" applyBorder="1" applyAlignment="1">
      <alignment horizontal="left" vertical="center"/>
    </xf>
    <xf numFmtId="0" fontId="49" fillId="0" borderId="76" xfId="0" applyFont="1" applyBorder="1" applyAlignment="1">
      <alignment horizontal="left" vertical="center" wrapText="1"/>
    </xf>
    <xf numFmtId="38" fontId="49" fillId="0" borderId="76" xfId="42" applyFont="1" applyFill="1" applyBorder="1" applyAlignment="1">
      <alignment horizontal="right" vertical="center" wrapText="1"/>
    </xf>
    <xf numFmtId="0" fontId="49" fillId="0" borderId="76" xfId="45" applyFont="1" applyBorder="1" applyAlignment="1">
      <alignment horizontal="left" wrapText="1"/>
    </xf>
    <xf numFmtId="0" fontId="49" fillId="0" borderId="76" xfId="46" applyFont="1" applyBorder="1" applyAlignment="1">
      <alignment horizontal="left" wrapText="1"/>
    </xf>
    <xf numFmtId="0" fontId="61" fillId="0" borderId="0" xfId="0" applyFont="1">
      <alignment vertical="center"/>
    </xf>
    <xf numFmtId="0" fontId="0" fillId="0" borderId="77" xfId="0" applyBorder="1">
      <alignment vertical="center"/>
    </xf>
    <xf numFmtId="0" fontId="63" fillId="0" borderId="77" xfId="52" applyBorder="1" applyAlignment="1">
      <alignment horizontal="left" vertical="center" shrinkToFit="1"/>
    </xf>
    <xf numFmtId="38" fontId="49" fillId="0" borderId="77" xfId="42" applyFont="1" applyFill="1" applyBorder="1" applyAlignment="1">
      <alignment horizontal="right" vertical="center"/>
    </xf>
    <xf numFmtId="0" fontId="49" fillId="0" borderId="77" xfId="0" applyFont="1" applyBorder="1" applyAlignment="1">
      <alignment horizontal="left" vertical="center"/>
    </xf>
    <xf numFmtId="0" fontId="60" fillId="0" borderId="77" xfId="0" applyFont="1" applyBorder="1" applyAlignment="1">
      <alignment horizontal="center" vertical="center"/>
    </xf>
    <xf numFmtId="0" fontId="49" fillId="0" borderId="77" xfId="0" applyFont="1" applyBorder="1">
      <alignment vertical="center"/>
    </xf>
    <xf numFmtId="0" fontId="49" fillId="0" borderId="77" xfId="0" applyFont="1" applyBorder="1" applyAlignment="1">
      <alignment horizontal="left" vertical="center" shrinkToFit="1"/>
    </xf>
    <xf numFmtId="0" fontId="49" fillId="0" borderId="77" xfId="65" applyFont="1" applyBorder="1" applyAlignment="1">
      <alignment vertical="center" shrinkToFit="1"/>
    </xf>
    <xf numFmtId="0" fontId="49" fillId="0" borderId="77" xfId="65" applyFont="1" applyBorder="1" applyAlignment="1">
      <alignment horizontal="left" vertical="center" shrinkToFit="1"/>
    </xf>
    <xf numFmtId="0" fontId="49" fillId="0" borderId="77" xfId="0" applyFont="1" applyBorder="1" applyAlignment="1">
      <alignment horizontal="left" vertical="center" wrapText="1"/>
    </xf>
    <xf numFmtId="177" fontId="49" fillId="0" borderId="77" xfId="0" applyNumberFormat="1" applyFont="1" applyBorder="1" applyAlignment="1">
      <alignment horizontal="left" vertical="center" shrinkToFit="1"/>
    </xf>
    <xf numFmtId="0" fontId="49" fillId="0" borderId="77" xfId="65" applyFont="1" applyBorder="1">
      <alignment vertical="center"/>
    </xf>
    <xf numFmtId="177" fontId="49" fillId="0" borderId="77" xfId="65" applyNumberFormat="1" applyFont="1" applyBorder="1" applyAlignment="1">
      <alignment vertical="center" shrinkToFit="1"/>
    </xf>
    <xf numFmtId="0" fontId="49" fillId="0" borderId="77" xfId="0" applyFont="1" applyBorder="1" applyAlignment="1">
      <alignment horizontal="left" wrapText="1"/>
    </xf>
    <xf numFmtId="0" fontId="49" fillId="0" borderId="77" xfId="0" applyFont="1" applyBorder="1" applyAlignment="1">
      <alignment horizontal="left"/>
    </xf>
    <xf numFmtId="0" fontId="49" fillId="0" borderId="77" xfId="0" applyFont="1" applyBorder="1" applyAlignment="1">
      <alignment horizontal="left" vertical="top" wrapText="1"/>
    </xf>
    <xf numFmtId="6" fontId="49" fillId="0" borderId="77" xfId="66" applyNumberFormat="1" applyFont="1" applyBorder="1">
      <alignment vertical="center"/>
    </xf>
    <xf numFmtId="0" fontId="49" fillId="0" borderId="77" xfId="66" applyFont="1" applyBorder="1" applyAlignment="1">
      <alignment horizontal="left" vertical="center" shrinkToFit="1"/>
    </xf>
    <xf numFmtId="0" fontId="49" fillId="0" borderId="77" xfId="66" applyFont="1" applyBorder="1" applyAlignment="1">
      <alignment vertical="center" shrinkToFit="1"/>
    </xf>
    <xf numFmtId="0" fontId="49" fillId="0" borderId="77" xfId="47" applyFont="1" applyBorder="1" applyAlignment="1">
      <alignment horizontal="left" wrapText="1"/>
    </xf>
    <xf numFmtId="0" fontId="49" fillId="0" borderId="77" xfId="48" applyFont="1" applyBorder="1" applyAlignment="1">
      <alignment horizontal="left" wrapText="1"/>
    </xf>
    <xf numFmtId="0" fontId="49" fillId="0" borderId="77" xfId="49" applyFont="1" applyBorder="1" applyAlignment="1">
      <alignment horizontal="left" wrapText="1"/>
    </xf>
    <xf numFmtId="0" fontId="49" fillId="0" borderId="77" xfId="0" applyFont="1" applyBorder="1" applyAlignment="1">
      <alignment vertical="center" wrapText="1"/>
    </xf>
    <xf numFmtId="0" fontId="49" fillId="0" borderId="77" xfId="0" applyFont="1" applyBorder="1" applyAlignment="1">
      <alignment wrapText="1"/>
    </xf>
    <xf numFmtId="0" fontId="49" fillId="0" borderId="77" xfId="50" applyFont="1" applyBorder="1" applyAlignment="1">
      <alignment horizontal="left" wrapText="1"/>
    </xf>
    <xf numFmtId="0" fontId="49" fillId="0" borderId="77" xfId="51" applyFont="1" applyBorder="1" applyAlignment="1">
      <alignment horizontal="left" wrapText="1"/>
    </xf>
    <xf numFmtId="0" fontId="49" fillId="0" borderId="77" xfId="52" applyFont="1" applyBorder="1" applyAlignment="1">
      <alignment horizontal="left" wrapText="1"/>
    </xf>
    <xf numFmtId="0" fontId="49" fillId="0" borderId="77" xfId="53" applyFont="1" applyBorder="1" applyAlignment="1">
      <alignment horizontal="left" wrapText="1"/>
    </xf>
    <xf numFmtId="0" fontId="49" fillId="0" borderId="77" xfId="54" applyFont="1" applyBorder="1" applyAlignment="1">
      <alignment horizontal="left" wrapText="1"/>
    </xf>
    <xf numFmtId="0" fontId="49" fillId="0" borderId="77" xfId="56" applyFont="1" applyBorder="1" applyAlignment="1">
      <alignment horizontal="left" wrapText="1"/>
    </xf>
    <xf numFmtId="0" fontId="49" fillId="0" borderId="77" xfId="59" applyFont="1" applyBorder="1" applyAlignment="1">
      <alignment horizontal="left"/>
    </xf>
    <xf numFmtId="0" fontId="49" fillId="0" borderId="77" xfId="60" applyFont="1" applyBorder="1" applyAlignment="1">
      <alignment horizontal="left"/>
    </xf>
    <xf numFmtId="0" fontId="49" fillId="0" borderId="77" xfId="61" applyFont="1" applyBorder="1" applyAlignment="1">
      <alignment horizontal="left"/>
    </xf>
    <xf numFmtId="0" fontId="49" fillId="0" borderId="77" xfId="62" applyFont="1" applyBorder="1" applyAlignment="1">
      <alignment horizontal="left"/>
    </xf>
    <xf numFmtId="179" fontId="63" fillId="0" borderId="77" xfId="42" applyNumberFormat="1" applyFont="1" applyFill="1" applyBorder="1" applyAlignment="1">
      <alignment horizontal="right" vertical="center"/>
    </xf>
    <xf numFmtId="0" fontId="49" fillId="0" borderId="77" xfId="0" applyFont="1" applyBorder="1" applyAlignment="1"/>
    <xf numFmtId="0" fontId="61" fillId="0" borderId="0" xfId="0" applyFont="1" applyAlignment="1">
      <alignment horizontal="right" vertical="center"/>
    </xf>
    <xf numFmtId="38" fontId="0" fillId="0" borderId="77" xfId="42" applyFont="1" applyFill="1" applyBorder="1" applyAlignment="1">
      <alignment horizontal="center" vertical="center"/>
    </xf>
    <xf numFmtId="0" fontId="0" fillId="0" borderId="80" xfId="0" applyBorder="1" applyAlignment="1">
      <alignment horizontal="center" vertical="center"/>
    </xf>
    <xf numFmtId="0" fontId="46" fillId="0" borderId="81" xfId="0" applyFont="1" applyBorder="1">
      <alignment vertical="center"/>
    </xf>
    <xf numFmtId="38" fontId="0" fillId="0" borderId="77" xfId="42" applyFont="1" applyFill="1" applyBorder="1">
      <alignment vertical="center"/>
    </xf>
    <xf numFmtId="0" fontId="46" fillId="0" borderId="82" xfId="0" applyFont="1" applyBorder="1" applyAlignment="1">
      <alignment horizontal="center" vertical="center"/>
    </xf>
    <xf numFmtId="0" fontId="46" fillId="0" borderId="77" xfId="0" applyFont="1" applyBorder="1">
      <alignment vertical="center"/>
    </xf>
    <xf numFmtId="38" fontId="14" fillId="0" borderId="77" xfId="42" applyFont="1" applyFill="1" applyBorder="1">
      <alignment vertical="center"/>
    </xf>
    <xf numFmtId="0" fontId="46" fillId="0" borderId="77" xfId="0" applyFont="1" applyBorder="1" applyAlignment="1">
      <alignment horizontal="center" vertical="center"/>
    </xf>
    <xf numFmtId="0" fontId="67" fillId="0" borderId="77" xfId="0" applyFont="1" applyBorder="1" applyAlignment="1">
      <alignment horizontal="center" vertical="center"/>
    </xf>
    <xf numFmtId="0" fontId="67" fillId="0" borderId="77" xfId="0" applyFont="1" applyBorder="1">
      <alignment vertical="center"/>
    </xf>
    <xf numFmtId="0" fontId="49" fillId="0" borderId="83" xfId="65" applyFont="1" applyBorder="1" applyAlignment="1">
      <alignment vertical="center" shrinkToFit="1"/>
    </xf>
    <xf numFmtId="0" fontId="49" fillId="0" borderId="83" xfId="65" applyFont="1" applyBorder="1" applyAlignment="1">
      <alignment horizontal="left" vertical="center" shrinkToFit="1"/>
    </xf>
    <xf numFmtId="38" fontId="0" fillId="0" borderId="83" xfId="42" applyFont="1" applyFill="1" applyBorder="1">
      <alignment vertical="center"/>
    </xf>
    <xf numFmtId="0" fontId="46" fillId="0" borderId="85" xfId="0" applyFont="1" applyBorder="1" applyAlignment="1">
      <alignment horizontal="center" vertical="center"/>
    </xf>
    <xf numFmtId="0" fontId="46" fillId="0" borderId="83" xfId="0" applyFont="1" applyBorder="1">
      <alignment vertical="center"/>
    </xf>
    <xf numFmtId="0" fontId="49" fillId="0" borderId="83" xfId="0" applyFont="1" applyBorder="1">
      <alignment vertical="center"/>
    </xf>
    <xf numFmtId="0" fontId="49" fillId="0" borderId="86" xfId="65" applyFont="1" applyBorder="1" applyAlignment="1">
      <alignment vertical="center" shrinkToFit="1"/>
    </xf>
    <xf numFmtId="0" fontId="49" fillId="0" borderId="86" xfId="65" applyFont="1" applyBorder="1" applyAlignment="1">
      <alignment horizontal="left" vertical="center" shrinkToFit="1"/>
    </xf>
    <xf numFmtId="0" fontId="46" fillId="0" borderId="88" xfId="0" applyFont="1" applyBorder="1" applyAlignment="1">
      <alignment horizontal="center" vertical="center"/>
    </xf>
    <xf numFmtId="0" fontId="46" fillId="0" borderId="86" xfId="0" applyFont="1" applyBorder="1">
      <alignment vertical="center"/>
    </xf>
    <xf numFmtId="0" fontId="49" fillId="0" borderId="86" xfId="0" applyFont="1" applyBorder="1">
      <alignment vertical="center"/>
    </xf>
    <xf numFmtId="0" fontId="49" fillId="0" borderId="89" xfId="65" applyFont="1" applyBorder="1" applyAlignment="1">
      <alignment vertical="center" shrinkToFit="1"/>
    </xf>
    <xf numFmtId="0" fontId="49" fillId="0" borderId="89" xfId="65" applyFont="1" applyBorder="1" applyAlignment="1">
      <alignment horizontal="left" vertical="center" shrinkToFit="1"/>
    </xf>
    <xf numFmtId="0" fontId="46" fillId="0" borderId="91" xfId="0" applyFont="1" applyBorder="1" applyAlignment="1">
      <alignment horizontal="center" vertical="center"/>
    </xf>
    <xf numFmtId="0" fontId="46" fillId="0" borderId="89" xfId="0" applyFont="1" applyBorder="1">
      <alignment vertical="center"/>
    </xf>
    <xf numFmtId="0" fontId="49" fillId="0" borderId="83" xfId="0" applyFont="1" applyBorder="1" applyAlignment="1">
      <alignment horizontal="left" vertical="center"/>
    </xf>
    <xf numFmtId="0" fontId="49" fillId="0" borderId="83" xfId="0" applyFont="1" applyBorder="1" applyAlignment="1">
      <alignment horizontal="left" vertical="center" wrapText="1"/>
    </xf>
    <xf numFmtId="0" fontId="49" fillId="0" borderId="83" xfId="44" applyFont="1" applyBorder="1" applyAlignment="1">
      <alignment horizontal="left" vertical="center" shrinkToFit="1"/>
    </xf>
    <xf numFmtId="176" fontId="49" fillId="0" borderId="83" xfId="0" applyNumberFormat="1" applyFont="1" applyBorder="1" applyAlignment="1">
      <alignment horizontal="left" vertical="center"/>
    </xf>
    <xf numFmtId="0" fontId="49" fillId="0" borderId="86" xfId="0" applyFont="1" applyBorder="1" applyAlignment="1">
      <alignment horizontal="left" vertical="center"/>
    </xf>
    <xf numFmtId="0" fontId="49" fillId="0" borderId="86" xfId="0" applyFont="1" applyBorder="1" applyAlignment="1">
      <alignment horizontal="left" vertical="center" wrapText="1"/>
    </xf>
    <xf numFmtId="177" fontId="49" fillId="0" borderId="86" xfId="0" applyNumberFormat="1" applyFont="1" applyBorder="1" applyAlignment="1">
      <alignment horizontal="left" vertical="center" shrinkToFit="1"/>
    </xf>
    <xf numFmtId="0" fontId="49" fillId="0" borderId="86" xfId="0" applyFont="1" applyBorder="1" applyAlignment="1">
      <alignment horizontal="left" vertical="center" shrinkToFit="1"/>
    </xf>
    <xf numFmtId="0" fontId="49" fillId="0" borderId="86" xfId="44" applyFont="1" applyBorder="1" applyAlignment="1">
      <alignment horizontal="left" vertical="center" shrinkToFit="1"/>
    </xf>
    <xf numFmtId="176" fontId="49" fillId="0" borderId="86" xfId="0" applyNumberFormat="1" applyFont="1" applyBorder="1" applyAlignment="1">
      <alignment horizontal="left" vertical="center"/>
    </xf>
    <xf numFmtId="0" fontId="49" fillId="0" borderId="83" xfId="0" applyFont="1" applyBorder="1" applyAlignment="1">
      <alignment horizontal="left" vertical="center" shrinkToFit="1"/>
    </xf>
    <xf numFmtId="0" fontId="49" fillId="0" borderId="83" xfId="0" applyFont="1" applyBorder="1" applyAlignment="1">
      <alignment horizontal="left" wrapText="1"/>
    </xf>
    <xf numFmtId="0" fontId="49" fillId="0" borderId="83" xfId="65" applyFont="1" applyBorder="1">
      <alignment vertical="center"/>
    </xf>
    <xf numFmtId="177" fontId="49" fillId="0" borderId="83" xfId="65" applyNumberFormat="1" applyFont="1" applyBorder="1" applyAlignment="1">
      <alignment vertical="center" shrinkToFit="1"/>
    </xf>
    <xf numFmtId="0" fontId="49" fillId="0" borderId="83" xfId="0" applyFont="1" applyBorder="1" applyAlignment="1">
      <alignment horizontal="left"/>
    </xf>
    <xf numFmtId="38" fontId="14" fillId="0" borderId="86" xfId="42" applyFont="1" applyFill="1" applyBorder="1">
      <alignment vertical="center"/>
    </xf>
    <xf numFmtId="0" fontId="46" fillId="0" borderId="86" xfId="0" applyFont="1" applyBorder="1" applyAlignment="1">
      <alignment horizontal="center" vertical="center"/>
    </xf>
    <xf numFmtId="0" fontId="49" fillId="0" borderId="92" xfId="0" applyFont="1" applyBorder="1" applyAlignment="1">
      <alignment horizontal="left" vertical="center" wrapText="1"/>
    </xf>
    <xf numFmtId="0" fontId="49" fillId="0" borderId="92" xfId="0" applyFont="1" applyBorder="1" applyAlignment="1">
      <alignment horizontal="left" wrapText="1"/>
    </xf>
    <xf numFmtId="38" fontId="0" fillId="0" borderId="92" xfId="42" applyFont="1" applyFill="1" applyBorder="1">
      <alignment vertical="center"/>
    </xf>
    <xf numFmtId="0" fontId="46" fillId="0" borderId="94" xfId="0" applyFont="1" applyBorder="1" applyAlignment="1">
      <alignment horizontal="center" vertical="center"/>
    </xf>
    <xf numFmtId="0" fontId="46" fillId="0" borderId="92" xfId="0" applyFont="1" applyBorder="1">
      <alignment vertical="center"/>
    </xf>
    <xf numFmtId="177" fontId="49" fillId="0" borderId="86" xfId="65" applyNumberFormat="1" applyFont="1" applyBorder="1" applyAlignment="1">
      <alignment vertical="center" shrinkToFit="1"/>
    </xf>
    <xf numFmtId="0" fontId="49" fillId="0" borderId="86" xfId="0" applyFont="1" applyBorder="1" applyAlignment="1">
      <alignment horizontal="left"/>
    </xf>
    <xf numFmtId="0" fontId="49" fillId="0" borderId="86" xfId="0" applyFont="1" applyBorder="1" applyAlignment="1">
      <alignment horizontal="left" wrapText="1"/>
    </xf>
    <xf numFmtId="0" fontId="46" fillId="33" borderId="83" xfId="0" applyFont="1" applyFill="1" applyBorder="1">
      <alignment vertical="center"/>
    </xf>
    <xf numFmtId="0" fontId="46" fillId="0" borderId="83" xfId="0" applyFont="1" applyBorder="1" applyAlignment="1">
      <alignment horizontal="center" vertical="center"/>
    </xf>
    <xf numFmtId="0" fontId="0" fillId="0" borderId="95" xfId="0" applyBorder="1">
      <alignment vertical="center"/>
    </xf>
    <xf numFmtId="6" fontId="49" fillId="0" borderId="83" xfId="66" applyNumberFormat="1" applyFont="1" applyBorder="1">
      <alignment vertical="center"/>
    </xf>
    <xf numFmtId="0" fontId="49" fillId="0" borderId="83" xfId="66" applyFont="1" applyBorder="1" applyAlignment="1">
      <alignment horizontal="left" vertical="center" shrinkToFit="1"/>
    </xf>
    <xf numFmtId="0" fontId="49" fillId="0" borderId="83" xfId="66" applyFont="1" applyBorder="1" applyAlignment="1">
      <alignment vertical="center" shrinkToFit="1"/>
    </xf>
    <xf numFmtId="0" fontId="49" fillId="0" borderId="86" xfId="65" applyFont="1" applyBorder="1">
      <alignment vertical="center"/>
    </xf>
    <xf numFmtId="0" fontId="49" fillId="0" borderId="83" xfId="47" applyFont="1" applyBorder="1" applyAlignment="1">
      <alignment horizontal="left" wrapText="1"/>
    </xf>
    <xf numFmtId="0" fontId="49" fillId="0" borderId="86" xfId="47" applyFont="1" applyBorder="1" applyAlignment="1">
      <alignment horizontal="left" wrapText="1"/>
    </xf>
    <xf numFmtId="0" fontId="49" fillId="0" borderId="83" xfId="48" applyFont="1" applyBorder="1" applyAlignment="1">
      <alignment horizontal="left" wrapText="1"/>
    </xf>
    <xf numFmtId="0" fontId="49" fillId="0" borderId="83" xfId="56" applyFont="1" applyBorder="1" applyAlignment="1">
      <alignment horizontal="left" wrapText="1"/>
    </xf>
    <xf numFmtId="0" fontId="49" fillId="0" borderId="86" xfId="66" applyFont="1" applyBorder="1" applyAlignment="1">
      <alignment vertical="center" shrinkToFit="1"/>
    </xf>
    <xf numFmtId="0" fontId="49" fillId="0" borderId="86" xfId="66" applyFont="1" applyBorder="1" applyAlignment="1">
      <alignment horizontal="left" vertical="center" shrinkToFit="1"/>
    </xf>
    <xf numFmtId="0" fontId="49" fillId="0" borderId="86" xfId="55" applyFont="1" applyBorder="1" applyAlignment="1">
      <alignment horizontal="left" wrapText="1"/>
    </xf>
    <xf numFmtId="0" fontId="49" fillId="0" borderId="86" xfId="56" applyFont="1" applyBorder="1" applyAlignment="1">
      <alignment horizontal="left" wrapText="1"/>
    </xf>
    <xf numFmtId="0" fontId="49" fillId="0" borderId="83" xfId="57" applyFont="1" applyBorder="1" applyAlignment="1">
      <alignment horizontal="left"/>
    </xf>
    <xf numFmtId="38" fontId="14" fillId="0" borderId="83" xfId="42" applyFont="1" applyFill="1" applyBorder="1">
      <alignment vertical="center"/>
    </xf>
    <xf numFmtId="179" fontId="63" fillId="0" borderId="83" xfId="42" applyNumberFormat="1" applyFont="1" applyFill="1" applyBorder="1" applyAlignment="1">
      <alignment horizontal="right" vertical="center"/>
    </xf>
    <xf numFmtId="0" fontId="60" fillId="0" borderId="86" xfId="0" applyFont="1" applyBorder="1" applyAlignment="1">
      <alignment horizontal="center" vertical="center"/>
    </xf>
    <xf numFmtId="0" fontId="49" fillId="0" borderId="98" xfId="0" applyFont="1" applyBorder="1" applyAlignment="1">
      <alignment horizontal="left" vertical="center"/>
    </xf>
    <xf numFmtId="0" fontId="49" fillId="0" borderId="98" xfId="0" applyFont="1" applyBorder="1" applyAlignment="1">
      <alignment horizontal="left" vertical="center" wrapText="1"/>
    </xf>
    <xf numFmtId="38" fontId="49" fillId="0" borderId="98" xfId="42" applyFont="1" applyFill="1" applyBorder="1" applyAlignment="1">
      <alignment horizontal="right" vertical="center" wrapText="1"/>
    </xf>
    <xf numFmtId="0" fontId="49" fillId="0" borderId="83" xfId="0" applyFont="1" applyBorder="1" applyAlignment="1"/>
    <xf numFmtId="179" fontId="63" fillId="0" borderId="86" xfId="42" applyNumberFormat="1" applyFont="1" applyFill="1" applyBorder="1" applyAlignment="1">
      <alignment horizontal="right" vertical="center"/>
    </xf>
    <xf numFmtId="0" fontId="49" fillId="0" borderId="86" xfId="0" applyFont="1" applyBorder="1" applyAlignment="1"/>
    <xf numFmtId="0" fontId="67" fillId="0" borderId="83" xfId="0" applyFont="1" applyBorder="1" applyAlignment="1">
      <alignment horizontal="center" vertical="center"/>
    </xf>
    <xf numFmtId="0" fontId="67" fillId="0" borderId="83" xfId="0" applyFont="1" applyBorder="1">
      <alignment vertical="center"/>
    </xf>
    <xf numFmtId="0" fontId="67" fillId="0" borderId="86" xfId="0" applyFont="1" applyBorder="1" applyAlignment="1">
      <alignment horizontal="center" vertical="center"/>
    </xf>
    <xf numFmtId="0" fontId="67" fillId="0" borderId="86" xfId="0" applyFont="1" applyBorder="1">
      <alignment vertical="center"/>
    </xf>
    <xf numFmtId="0" fontId="0" fillId="0" borderId="83" xfId="0" applyBorder="1">
      <alignment vertical="center"/>
    </xf>
    <xf numFmtId="178" fontId="49" fillId="0" borderId="83" xfId="0" applyNumberFormat="1" applyFont="1" applyBorder="1">
      <alignment vertical="center"/>
    </xf>
    <xf numFmtId="0" fontId="63" fillId="0" borderId="83" xfId="52" applyBorder="1" applyAlignment="1">
      <alignment horizontal="left" vertical="center" shrinkToFit="1"/>
    </xf>
    <xf numFmtId="38" fontId="49" fillId="0" borderId="83" xfId="42" applyFont="1" applyFill="1" applyBorder="1" applyAlignment="1">
      <alignment horizontal="right" vertical="center"/>
    </xf>
    <xf numFmtId="0" fontId="19" fillId="35" borderId="14" xfId="0" applyFont="1" applyFill="1" applyBorder="1" applyAlignment="1" applyProtection="1">
      <alignment horizontal="center" vertical="center"/>
      <protection locked="0"/>
    </xf>
    <xf numFmtId="0" fontId="19" fillId="35" borderId="99" xfId="0" applyFont="1" applyFill="1" applyBorder="1" applyAlignment="1" applyProtection="1">
      <alignment horizontal="center" vertical="center"/>
      <protection locked="0"/>
    </xf>
    <xf numFmtId="0" fontId="19" fillId="33" borderId="99" xfId="0" applyFont="1" applyFill="1" applyBorder="1" applyAlignment="1" applyProtection="1">
      <alignment horizontal="left" vertical="center" shrinkToFit="1"/>
      <protection hidden="1"/>
    </xf>
    <xf numFmtId="38" fontId="19" fillId="0" borderId="99" xfId="42" applyFont="1" applyFill="1" applyBorder="1" applyAlignment="1" applyProtection="1">
      <alignment horizontal="right" vertical="center" shrinkToFit="1"/>
      <protection hidden="1"/>
    </xf>
    <xf numFmtId="38" fontId="19" fillId="33" borderId="99" xfId="42" applyFont="1" applyFill="1" applyBorder="1" applyAlignment="1" applyProtection="1">
      <alignment horizontal="right" vertical="center"/>
    </xf>
    <xf numFmtId="38" fontId="19" fillId="33" borderId="100" xfId="42" applyFont="1" applyFill="1" applyBorder="1" applyAlignment="1" applyProtection="1">
      <alignment horizontal="right" vertical="center" shrinkToFit="1"/>
      <protection hidden="1"/>
    </xf>
    <xf numFmtId="38" fontId="19" fillId="33" borderId="101" xfId="42" applyFont="1" applyFill="1" applyBorder="1" applyAlignment="1" applyProtection="1">
      <alignment horizontal="right" vertical="center"/>
      <protection hidden="1"/>
    </xf>
    <xf numFmtId="0" fontId="68" fillId="0" borderId="96" xfId="0" applyFont="1" applyBorder="1" applyAlignment="1">
      <alignment horizontal="left" vertical="top"/>
    </xf>
    <xf numFmtId="179" fontId="49" fillId="0" borderId="0" xfId="0" applyNumberFormat="1" applyFont="1" applyAlignment="1">
      <alignment horizontal="right" vertical="center"/>
    </xf>
    <xf numFmtId="0" fontId="49" fillId="0" borderId="0" xfId="0" applyFont="1" applyAlignment="1">
      <alignment horizontal="right" vertical="center"/>
    </xf>
    <xf numFmtId="0" fontId="49" fillId="0" borderId="97" xfId="0" applyFont="1" applyBorder="1">
      <alignment vertical="center"/>
    </xf>
    <xf numFmtId="179" fontId="49" fillId="0" borderId="79" xfId="0" applyNumberFormat="1" applyFont="1" applyBorder="1" applyAlignment="1">
      <alignment horizontal="right" vertical="center"/>
    </xf>
    <xf numFmtId="0" fontId="49" fillId="0" borderId="77" xfId="0" applyFont="1" applyBorder="1" applyAlignment="1">
      <alignment horizontal="right" vertical="center"/>
    </xf>
    <xf numFmtId="179" fontId="49" fillId="0" borderId="84" xfId="0" applyNumberFormat="1" applyFont="1" applyBorder="1" applyAlignment="1">
      <alignment horizontal="right" vertical="center"/>
    </xf>
    <xf numFmtId="0" fontId="49" fillId="0" borderId="83" xfId="0" applyFont="1" applyBorder="1" applyAlignment="1">
      <alignment horizontal="right" vertical="center"/>
    </xf>
    <xf numFmtId="0" fontId="49" fillId="0" borderId="81" xfId="0" applyFont="1" applyBorder="1" applyAlignment="1">
      <alignment horizontal="left" vertical="center" wrapText="1"/>
    </xf>
    <xf numFmtId="179" fontId="49" fillId="0" borderId="105" xfId="0" applyNumberFormat="1" applyFont="1" applyBorder="1" applyAlignment="1">
      <alignment horizontal="right" vertical="center"/>
    </xf>
    <xf numFmtId="0" fontId="46" fillId="0" borderId="80" xfId="0" applyFont="1" applyBorder="1" applyAlignment="1">
      <alignment horizontal="center" vertical="center"/>
    </xf>
    <xf numFmtId="0" fontId="49" fillId="0" borderId="81" xfId="0" applyFont="1" applyBorder="1" applyAlignment="1">
      <alignment horizontal="right" vertical="center"/>
    </xf>
    <xf numFmtId="0" fontId="49" fillId="0" borderId="81" xfId="0" applyFont="1" applyBorder="1">
      <alignment vertical="center"/>
    </xf>
    <xf numFmtId="0" fontId="49" fillId="0" borderId="76" xfId="0" applyFont="1" applyBorder="1" applyAlignment="1">
      <alignment horizontal="left" wrapText="1"/>
    </xf>
    <xf numFmtId="0" fontId="46" fillId="0" borderId="76" xfId="0" applyFont="1" applyBorder="1" applyAlignment="1">
      <alignment horizontal="center" vertical="center"/>
    </xf>
    <xf numFmtId="0" fontId="46" fillId="0" borderId="76" xfId="0" applyFont="1" applyBorder="1">
      <alignment vertical="center"/>
    </xf>
    <xf numFmtId="179" fontId="49" fillId="0" borderId="76" xfId="0" applyNumberFormat="1" applyFont="1" applyBorder="1" applyAlignment="1">
      <alignment horizontal="right" vertical="center"/>
    </xf>
    <xf numFmtId="0" fontId="49" fillId="0" borderId="76" xfId="0" applyFont="1" applyBorder="1" applyAlignment="1">
      <alignment horizontal="right" vertical="center"/>
    </xf>
    <xf numFmtId="0" fontId="49" fillId="0" borderId="76" xfId="0" applyFont="1" applyBorder="1">
      <alignment vertical="center"/>
    </xf>
    <xf numFmtId="0" fontId="49" fillId="0" borderId="106" xfId="0" applyFont="1" applyBorder="1" applyAlignment="1">
      <alignment horizontal="left" vertical="center" wrapText="1"/>
    </xf>
    <xf numFmtId="0" fontId="49" fillId="0" borderId="106" xfId="0" applyFont="1" applyBorder="1" applyAlignment="1">
      <alignment horizontal="left" wrapText="1"/>
    </xf>
    <xf numFmtId="0" fontId="46" fillId="0" borderId="106" xfId="0" applyFont="1" applyBorder="1" applyAlignment="1">
      <alignment horizontal="center" vertical="center"/>
    </xf>
    <xf numFmtId="0" fontId="46" fillId="0" borderId="106" xfId="0" applyFont="1" applyBorder="1">
      <alignment vertical="center"/>
    </xf>
    <xf numFmtId="0" fontId="49" fillId="0" borderId="108" xfId="0" applyFont="1" applyBorder="1" applyAlignment="1">
      <alignment horizontal="left" vertical="center" wrapText="1"/>
    </xf>
    <xf numFmtId="0" fontId="49" fillId="0" borderId="108" xfId="0" applyFont="1" applyBorder="1" applyAlignment="1">
      <alignment horizontal="left" wrapText="1"/>
    </xf>
    <xf numFmtId="0" fontId="46" fillId="0" borderId="108" xfId="0" applyFont="1" applyBorder="1" applyAlignment="1">
      <alignment horizontal="center" vertical="center"/>
    </xf>
    <xf numFmtId="0" fontId="46" fillId="0" borderId="108" xfId="0" applyFont="1" applyBorder="1">
      <alignment vertical="center"/>
    </xf>
    <xf numFmtId="0" fontId="49" fillId="0" borderId="107" xfId="0" applyFont="1" applyBorder="1" applyAlignment="1">
      <alignment horizontal="left" vertical="center" wrapText="1"/>
    </xf>
    <xf numFmtId="0" fontId="49" fillId="0" borderId="107" xfId="0" applyFont="1" applyBorder="1" applyAlignment="1">
      <alignment horizontal="left" wrapText="1"/>
    </xf>
    <xf numFmtId="0" fontId="46" fillId="0" borderId="110" xfId="0" applyFont="1" applyBorder="1" applyAlignment="1">
      <alignment horizontal="center" vertical="center"/>
    </xf>
    <xf numFmtId="0" fontId="46" fillId="0" borderId="107" xfId="0" applyFont="1" applyBorder="1">
      <alignment vertical="center"/>
    </xf>
    <xf numFmtId="0" fontId="49" fillId="39" borderId="89" xfId="0" applyFont="1" applyFill="1" applyBorder="1" applyAlignment="1">
      <alignment horizontal="left" vertical="center" wrapText="1"/>
    </xf>
    <xf numFmtId="0" fontId="49" fillId="39" borderId="89" xfId="0" applyFont="1" applyFill="1" applyBorder="1" applyAlignment="1">
      <alignment horizontal="left" vertical="center"/>
    </xf>
    <xf numFmtId="0" fontId="46" fillId="39" borderId="91" xfId="0" applyFont="1" applyFill="1" applyBorder="1" applyAlignment="1">
      <alignment horizontal="center" vertical="center"/>
    </xf>
    <xf numFmtId="0" fontId="46" fillId="39" borderId="89" xfId="0" applyFont="1" applyFill="1" applyBorder="1">
      <alignment vertical="center"/>
    </xf>
    <xf numFmtId="0" fontId="49" fillId="39" borderId="77" xfId="0" applyFont="1" applyFill="1" applyBorder="1" applyAlignment="1">
      <alignment horizontal="left" vertical="center" wrapText="1"/>
    </xf>
    <xf numFmtId="0" fontId="49" fillId="39" borderId="77" xfId="0" applyFont="1" applyFill="1" applyBorder="1" applyAlignment="1">
      <alignment horizontal="left" wrapText="1"/>
    </xf>
    <xf numFmtId="0" fontId="49" fillId="39" borderId="104" xfId="0" applyFont="1" applyFill="1" applyBorder="1" applyAlignment="1">
      <alignment horizontal="left" vertical="center"/>
    </xf>
    <xf numFmtId="0" fontId="46" fillId="39" borderId="82" xfId="0" applyFont="1" applyFill="1" applyBorder="1" applyAlignment="1">
      <alignment horizontal="center" vertical="center"/>
    </xf>
    <xf numFmtId="0" fontId="46" fillId="39" borderId="77" xfId="0" applyFont="1" applyFill="1" applyBorder="1">
      <alignment vertical="center"/>
    </xf>
    <xf numFmtId="0" fontId="49" fillId="39" borderId="83" xfId="0" applyFont="1" applyFill="1" applyBorder="1" applyAlignment="1">
      <alignment horizontal="left" vertical="center" wrapText="1"/>
    </xf>
    <xf numFmtId="0" fontId="46" fillId="39" borderId="85" xfId="0" applyFont="1" applyFill="1" applyBorder="1" applyAlignment="1">
      <alignment horizontal="center" vertical="center"/>
    </xf>
    <xf numFmtId="0" fontId="46" fillId="39" borderId="83" xfId="0" applyFont="1" applyFill="1" applyBorder="1">
      <alignment vertical="center"/>
    </xf>
    <xf numFmtId="0" fontId="49" fillId="39" borderId="81" xfId="0" applyFont="1" applyFill="1" applyBorder="1" applyAlignment="1">
      <alignment horizontal="left" vertical="center" wrapText="1"/>
    </xf>
    <xf numFmtId="0" fontId="46" fillId="39" borderId="80" xfId="0" applyFont="1" applyFill="1" applyBorder="1" applyAlignment="1">
      <alignment horizontal="center" vertical="center"/>
    </xf>
    <xf numFmtId="0" fontId="46" fillId="39" borderId="81" xfId="0" applyFont="1" applyFill="1" applyBorder="1">
      <alignment vertical="center"/>
    </xf>
    <xf numFmtId="0" fontId="49" fillId="39" borderId="86" xfId="0" applyFont="1" applyFill="1" applyBorder="1" applyAlignment="1">
      <alignment horizontal="left" vertical="center" wrapText="1"/>
    </xf>
    <xf numFmtId="0" fontId="46" fillId="39" borderId="88" xfId="0" applyFont="1" applyFill="1" applyBorder="1" applyAlignment="1">
      <alignment horizontal="center" vertical="center"/>
    </xf>
    <xf numFmtId="0" fontId="46" fillId="39" borderId="86" xfId="0" applyFont="1" applyFill="1" applyBorder="1">
      <alignment vertical="center"/>
    </xf>
    <xf numFmtId="179" fontId="49" fillId="0" borderId="87" xfId="0" applyNumberFormat="1" applyFont="1" applyBorder="1" applyAlignment="1">
      <alignment horizontal="right" vertical="center"/>
    </xf>
    <xf numFmtId="0" fontId="49" fillId="0" borderId="86" xfId="0" applyFont="1" applyBorder="1" applyAlignment="1">
      <alignment horizontal="right" vertical="center"/>
    </xf>
    <xf numFmtId="0" fontId="49" fillId="39" borderId="107" xfId="0" applyFont="1" applyFill="1" applyBorder="1" applyAlignment="1">
      <alignment horizontal="left" vertical="center" wrapText="1"/>
    </xf>
    <xf numFmtId="0" fontId="49" fillId="39" borderId="76" xfId="0" applyFont="1" applyFill="1" applyBorder="1" applyAlignment="1">
      <alignment horizontal="left" vertical="center" wrapText="1"/>
    </xf>
    <xf numFmtId="0" fontId="49" fillId="39" borderId="76" xfId="0" applyFont="1" applyFill="1" applyBorder="1" applyAlignment="1">
      <alignment horizontal="left" wrapText="1"/>
    </xf>
    <xf numFmtId="0" fontId="46" fillId="39" borderId="76" xfId="0" applyFont="1" applyFill="1" applyBorder="1" applyAlignment="1">
      <alignment horizontal="center" vertical="center"/>
    </xf>
    <xf numFmtId="0" fontId="46" fillId="39" borderId="76" xfId="0" applyFont="1" applyFill="1" applyBorder="1">
      <alignment vertical="center"/>
    </xf>
    <xf numFmtId="0" fontId="49" fillId="39" borderId="12" xfId="0" applyFont="1" applyFill="1" applyBorder="1" applyAlignment="1">
      <alignment horizontal="left" vertical="center" wrapText="1"/>
    </xf>
    <xf numFmtId="0" fontId="49" fillId="39" borderId="80" xfId="0" applyFont="1" applyFill="1" applyBorder="1" applyAlignment="1">
      <alignment horizontal="left" vertical="center" wrapText="1"/>
    </xf>
    <xf numFmtId="0" fontId="49" fillId="39" borderId="88" xfId="0" applyFont="1" applyFill="1" applyBorder="1" applyAlignment="1">
      <alignment horizontal="left" vertical="center" wrapText="1"/>
    </xf>
    <xf numFmtId="0" fontId="0" fillId="39" borderId="77" xfId="0" applyFill="1" applyBorder="1" applyAlignment="1">
      <alignment horizontal="left" vertical="center" shrinkToFit="1"/>
    </xf>
    <xf numFmtId="0" fontId="49" fillId="39" borderId="77" xfId="0" applyFont="1" applyFill="1" applyBorder="1" applyAlignment="1">
      <alignment horizontal="left"/>
    </xf>
    <xf numFmtId="176" fontId="49" fillId="39" borderId="77" xfId="0" applyNumberFormat="1" applyFont="1" applyFill="1" applyBorder="1" applyAlignment="1">
      <alignment horizontal="left" vertical="center"/>
    </xf>
    <xf numFmtId="0" fontId="46" fillId="39" borderId="77" xfId="0" applyFont="1" applyFill="1" applyBorder="1" applyAlignment="1">
      <alignment horizontal="center" vertical="center"/>
    </xf>
    <xf numFmtId="0" fontId="49" fillId="39" borderId="77" xfId="0" applyFont="1" applyFill="1" applyBorder="1" applyAlignment="1">
      <alignment horizontal="left" vertical="top"/>
    </xf>
    <xf numFmtId="0" fontId="49" fillId="39" borderId="77" xfId="0" applyFont="1" applyFill="1" applyBorder="1" applyAlignment="1">
      <alignment horizontal="left" vertical="center"/>
    </xf>
    <xf numFmtId="179" fontId="63" fillId="0" borderId="104" xfId="42" applyNumberFormat="1" applyFont="1" applyFill="1" applyBorder="1" applyAlignment="1">
      <alignment horizontal="right" vertical="center"/>
    </xf>
    <xf numFmtId="0" fontId="49" fillId="40" borderId="104" xfId="0" applyFont="1" applyFill="1" applyBorder="1">
      <alignment vertical="center"/>
    </xf>
    <xf numFmtId="38" fontId="14" fillId="40" borderId="104" xfId="42" applyFont="1" applyFill="1" applyBorder="1">
      <alignment vertical="center"/>
    </xf>
    <xf numFmtId="0" fontId="46" fillId="40" borderId="104" xfId="0" applyFont="1" applyFill="1" applyBorder="1" applyAlignment="1">
      <alignment horizontal="center" vertical="center"/>
    </xf>
    <xf numFmtId="0" fontId="60" fillId="40" borderId="96" xfId="0" applyFont="1" applyFill="1" applyBorder="1">
      <alignment vertical="center"/>
    </xf>
    <xf numFmtId="0" fontId="60" fillId="40" borderId="0" xfId="0" applyFont="1" applyFill="1">
      <alignment vertical="center"/>
    </xf>
    <xf numFmtId="0" fontId="49" fillId="40" borderId="0" xfId="0" applyFont="1" applyFill="1" applyAlignment="1">
      <alignment horizontal="left"/>
    </xf>
    <xf numFmtId="176" fontId="49" fillId="40" borderId="0" xfId="0" applyNumberFormat="1" applyFont="1" applyFill="1" applyAlignment="1">
      <alignment horizontal="left" vertical="center"/>
    </xf>
    <xf numFmtId="0" fontId="46" fillId="40" borderId="0" xfId="0" applyFont="1" applyFill="1" applyAlignment="1">
      <alignment horizontal="center" vertical="center"/>
    </xf>
    <xf numFmtId="0" fontId="46" fillId="40" borderId="0" xfId="0" applyFont="1" applyFill="1">
      <alignment vertical="center"/>
    </xf>
    <xf numFmtId="179" fontId="49" fillId="0" borderId="79" xfId="65" applyNumberFormat="1" applyFont="1" applyBorder="1" applyAlignment="1">
      <alignment horizontal="right" vertical="center"/>
    </xf>
    <xf numFmtId="0" fontId="60" fillId="0" borderId="0" xfId="0" applyFont="1" applyAlignment="1">
      <alignment horizontal="center" vertical="center"/>
    </xf>
    <xf numFmtId="179" fontId="49" fillId="0" borderId="87" xfId="65" applyNumberFormat="1" applyFont="1" applyBorder="1" applyAlignment="1">
      <alignment horizontal="right" vertical="center"/>
    </xf>
    <xf numFmtId="179" fontId="49" fillId="0" borderId="90" xfId="65" applyNumberFormat="1" applyFont="1" applyBorder="1" applyAlignment="1">
      <alignment horizontal="right" vertical="center"/>
    </xf>
    <xf numFmtId="179" fontId="49" fillId="0" borderId="84" xfId="65" applyNumberFormat="1" applyFont="1" applyBorder="1" applyAlignment="1">
      <alignment horizontal="right" vertical="center"/>
    </xf>
    <xf numFmtId="179" fontId="49" fillId="0" borderId="84" xfId="44" applyNumberFormat="1" applyFont="1" applyBorder="1" applyAlignment="1">
      <alignment horizontal="right" vertical="center"/>
    </xf>
    <xf numFmtId="179" fontId="49" fillId="0" borderId="87" xfId="44" applyNumberFormat="1" applyFont="1" applyBorder="1" applyAlignment="1">
      <alignment horizontal="right" vertical="center"/>
    </xf>
    <xf numFmtId="179" fontId="49" fillId="0" borderId="93" xfId="0" applyNumberFormat="1" applyFont="1" applyBorder="1" applyAlignment="1">
      <alignment horizontal="right" vertical="center"/>
    </xf>
    <xf numFmtId="179" fontId="49" fillId="0" borderId="90" xfId="0" applyNumberFormat="1" applyFont="1" applyBorder="1" applyAlignment="1">
      <alignment horizontal="right" vertical="center"/>
    </xf>
    <xf numFmtId="179" fontId="49" fillId="0" borderId="84" xfId="0" applyNumberFormat="1" applyFont="1" applyBorder="1">
      <alignment vertical="center"/>
    </xf>
    <xf numFmtId="179" fontId="49" fillId="0" borderId="79" xfId="0" applyNumberFormat="1" applyFont="1" applyBorder="1">
      <alignment vertical="center"/>
    </xf>
    <xf numFmtId="179" fontId="49" fillId="0" borderId="87" xfId="0" applyNumberFormat="1" applyFont="1" applyBorder="1">
      <alignment vertical="center"/>
    </xf>
    <xf numFmtId="179" fontId="49" fillId="0" borderId="109" xfId="0" applyNumberFormat="1" applyFont="1" applyBorder="1" applyAlignment="1">
      <alignment horizontal="right" vertical="center"/>
    </xf>
    <xf numFmtId="179" fontId="49" fillId="0" borderId="108" xfId="0" applyNumberFormat="1" applyFont="1" applyBorder="1" applyAlignment="1">
      <alignment horizontal="right" vertical="center"/>
    </xf>
    <xf numFmtId="179" fontId="49" fillId="0" borderId="106" xfId="0" applyNumberFormat="1" applyFont="1" applyBorder="1" applyAlignment="1">
      <alignment horizontal="right" vertical="center"/>
    </xf>
    <xf numFmtId="179" fontId="49" fillId="0" borderId="77" xfId="0" applyNumberFormat="1" applyFont="1" applyBorder="1" applyAlignment="1">
      <alignment horizontal="right" vertical="center"/>
    </xf>
    <xf numFmtId="0" fontId="60" fillId="0" borderId="0" xfId="0" applyFont="1">
      <alignment vertical="center"/>
    </xf>
    <xf numFmtId="179" fontId="63" fillId="0" borderId="83" xfId="0" applyNumberFormat="1" applyFont="1" applyBorder="1" applyAlignment="1">
      <alignment horizontal="right" vertical="center"/>
    </xf>
    <xf numFmtId="179" fontId="63" fillId="0" borderId="86" xfId="0" applyNumberFormat="1" applyFont="1" applyBorder="1" applyAlignment="1">
      <alignment horizontal="right" vertical="center"/>
    </xf>
    <xf numFmtId="0" fontId="49" fillId="0" borderId="89" xfId="0" applyFont="1" applyBorder="1" applyAlignment="1">
      <alignment horizontal="right" vertical="center"/>
    </xf>
    <xf numFmtId="0" fontId="49" fillId="0" borderId="92" xfId="0" applyFont="1" applyBorder="1" applyAlignment="1">
      <alignment horizontal="right" vertical="center"/>
    </xf>
    <xf numFmtId="0" fontId="46" fillId="0" borderId="77" xfId="0" applyFont="1" applyBorder="1" applyAlignment="1">
      <alignment horizontal="right" vertical="center"/>
    </xf>
    <xf numFmtId="0" fontId="46" fillId="0" borderId="86" xfId="0" applyFont="1" applyBorder="1" applyAlignment="1">
      <alignment horizontal="right" vertical="center"/>
    </xf>
    <xf numFmtId="0" fontId="46" fillId="0" borderId="83" xfId="0" applyFont="1" applyBorder="1" applyAlignment="1">
      <alignment horizontal="right" vertical="center"/>
    </xf>
    <xf numFmtId="0" fontId="49" fillId="0" borderId="107" xfId="0" applyFont="1" applyBorder="1" applyAlignment="1">
      <alignment horizontal="right" vertical="center"/>
    </xf>
    <xf numFmtId="0" fontId="49" fillId="0" borderId="108" xfId="0" applyFont="1" applyBorder="1" applyAlignment="1">
      <alignment horizontal="right" vertical="center"/>
    </xf>
    <xf numFmtId="0" fontId="49" fillId="0" borderId="106" xfId="0" applyFont="1" applyBorder="1" applyAlignment="1">
      <alignment horizontal="right" vertical="center"/>
    </xf>
    <xf numFmtId="0" fontId="46" fillId="0" borderId="104" xfId="0" applyFont="1" applyBorder="1" applyAlignment="1">
      <alignment horizontal="center" vertical="center"/>
    </xf>
    <xf numFmtId="0" fontId="46" fillId="0" borderId="0" xfId="0" applyFont="1" applyAlignment="1">
      <alignment horizontal="right" vertical="center"/>
    </xf>
    <xf numFmtId="0" fontId="49" fillId="0" borderId="89" xfId="0" applyFont="1" applyBorder="1">
      <alignment vertical="center"/>
    </xf>
    <xf numFmtId="0" fontId="49" fillId="0" borderId="92" xfId="0" applyFont="1" applyBorder="1">
      <alignment vertical="center"/>
    </xf>
    <xf numFmtId="0" fontId="49" fillId="0" borderId="107" xfId="0" applyFont="1" applyBorder="1">
      <alignment vertical="center"/>
    </xf>
    <xf numFmtId="0" fontId="49" fillId="0" borderId="108" xfId="0" applyFont="1" applyBorder="1">
      <alignment vertical="center"/>
    </xf>
    <xf numFmtId="0" fontId="49" fillId="0" borderId="106" xfId="0" applyFont="1" applyBorder="1">
      <alignment vertical="center"/>
    </xf>
    <xf numFmtId="0" fontId="60" fillId="0" borderId="97" xfId="0" applyFont="1" applyBorder="1">
      <alignment vertical="center"/>
    </xf>
    <xf numFmtId="0" fontId="0" fillId="0" borderId="86" xfId="0" applyBorder="1">
      <alignment vertical="center"/>
    </xf>
    <xf numFmtId="0" fontId="49" fillId="0" borderId="104" xfId="0" applyFont="1" applyBorder="1">
      <alignment vertical="center"/>
    </xf>
    <xf numFmtId="0" fontId="49" fillId="0" borderId="92" xfId="0" applyFont="1" applyBorder="1" applyAlignment="1">
      <alignment horizontal="center" vertical="center"/>
    </xf>
    <xf numFmtId="0" fontId="69" fillId="0" borderId="96" xfId="0" applyFont="1" applyBorder="1" applyAlignment="1">
      <alignment horizontal="left" vertical="top"/>
    </xf>
    <xf numFmtId="0" fontId="49" fillId="0" borderId="96" xfId="0" applyFont="1" applyBorder="1" applyAlignment="1">
      <alignment horizontal="center" vertical="center"/>
    </xf>
    <xf numFmtId="0" fontId="60" fillId="0" borderId="83" xfId="0" applyFont="1" applyBorder="1">
      <alignment vertical="center"/>
    </xf>
    <xf numFmtId="0" fontId="60" fillId="0" borderId="77" xfId="0" applyFont="1" applyBorder="1">
      <alignment vertical="center"/>
    </xf>
    <xf numFmtId="0" fontId="49" fillId="0" borderId="104" xfId="0" applyFont="1" applyBorder="1" applyAlignment="1">
      <alignment horizontal="right" vertical="center"/>
    </xf>
    <xf numFmtId="0" fontId="49" fillId="0" borderId="92" xfId="0" applyFont="1" applyBorder="1" applyAlignment="1">
      <alignment horizontal="left"/>
    </xf>
    <xf numFmtId="0" fontId="49" fillId="0" borderId="92" xfId="0" applyFont="1" applyBorder="1" applyAlignment="1">
      <alignment horizontal="left" vertical="center"/>
    </xf>
    <xf numFmtId="179" fontId="63" fillId="0" borderId="92" xfId="42" applyNumberFormat="1" applyFont="1" applyFill="1" applyBorder="1" applyAlignment="1">
      <alignment horizontal="right" vertical="center"/>
    </xf>
    <xf numFmtId="0" fontId="67" fillId="0" borderId="92" xfId="0" applyFont="1" applyBorder="1" applyAlignment="1">
      <alignment horizontal="center" vertical="center"/>
    </xf>
    <xf numFmtId="0" fontId="67" fillId="0" borderId="92" xfId="0" applyFont="1" applyBorder="1">
      <alignment vertical="center"/>
    </xf>
    <xf numFmtId="0" fontId="46" fillId="0" borderId="104" xfId="0" applyFont="1" applyBorder="1">
      <alignment vertical="center"/>
    </xf>
    <xf numFmtId="0" fontId="49" fillId="0" borderId="104" xfId="0" applyFont="1" applyBorder="1" applyAlignment="1">
      <alignment horizontal="left" vertical="center"/>
    </xf>
    <xf numFmtId="0" fontId="46" fillId="0" borderId="81" xfId="0" applyFont="1" applyBorder="1" applyAlignment="1">
      <alignment horizontal="center" vertical="center"/>
    </xf>
    <xf numFmtId="0" fontId="49" fillId="0" borderId="92" xfId="0" applyFont="1" applyBorder="1" applyAlignment="1">
      <alignment horizontal="left" vertical="center" shrinkToFit="1"/>
    </xf>
    <xf numFmtId="0" fontId="60" fillId="0" borderId="77" xfId="0" applyFont="1" applyBorder="1" applyAlignment="1">
      <alignment horizontal="left" vertical="center" shrinkToFit="1"/>
    </xf>
    <xf numFmtId="0" fontId="60" fillId="0" borderId="77" xfId="0" applyFont="1" applyBorder="1" applyAlignment="1">
      <alignment vertical="center" wrapText="1"/>
    </xf>
    <xf numFmtId="0" fontId="60" fillId="0" borderId="86" xfId="0" applyFont="1" applyBorder="1" applyAlignment="1">
      <alignment horizontal="left" vertical="center" shrinkToFit="1"/>
    </xf>
    <xf numFmtId="0" fontId="73" fillId="0" borderId="113" xfId="0" applyFont="1" applyBorder="1">
      <alignment vertical="center"/>
    </xf>
    <xf numFmtId="0" fontId="73" fillId="0" borderId="95" xfId="0" applyFont="1" applyBorder="1">
      <alignment vertical="center"/>
    </xf>
    <xf numFmtId="178" fontId="64" fillId="0" borderId="83" xfId="0" applyNumberFormat="1" applyFont="1" applyBorder="1">
      <alignment vertical="center"/>
    </xf>
    <xf numFmtId="178" fontId="64" fillId="0" borderId="77" xfId="0" applyNumberFormat="1" applyFont="1" applyBorder="1">
      <alignment vertical="center"/>
    </xf>
    <xf numFmtId="0" fontId="49" fillId="41" borderId="77" xfId="0" applyFont="1" applyFill="1" applyBorder="1" applyAlignment="1">
      <alignment horizontal="left" vertical="center" wrapText="1"/>
    </xf>
    <xf numFmtId="0" fontId="49" fillId="41" borderId="77" xfId="0" applyFont="1" applyFill="1" applyBorder="1" applyAlignment="1">
      <alignment horizontal="left" wrapText="1"/>
    </xf>
    <xf numFmtId="179" fontId="49" fillId="41" borderId="79" xfId="0" applyNumberFormat="1" applyFont="1" applyFill="1" applyBorder="1" applyAlignment="1">
      <alignment horizontal="right" vertical="center"/>
    </xf>
    <xf numFmtId="38" fontId="0" fillId="41" borderId="92" xfId="42" applyFont="1" applyFill="1" applyBorder="1">
      <alignment vertical="center"/>
    </xf>
    <xf numFmtId="0" fontId="46" fillId="41" borderId="82" xfId="0" applyFont="1" applyFill="1" applyBorder="1" applyAlignment="1">
      <alignment horizontal="center" vertical="center"/>
    </xf>
    <xf numFmtId="0" fontId="46" fillId="41" borderId="77" xfId="0" applyFont="1" applyFill="1" applyBorder="1">
      <alignment vertical="center"/>
    </xf>
    <xf numFmtId="0" fontId="49" fillId="41" borderId="77" xfId="0" applyFont="1" applyFill="1" applyBorder="1" applyAlignment="1">
      <alignment horizontal="right" vertical="center"/>
    </xf>
    <xf numFmtId="0" fontId="49" fillId="41" borderId="77" xfId="0" applyFont="1" applyFill="1" applyBorder="1">
      <alignment vertical="center"/>
    </xf>
    <xf numFmtId="0" fontId="70" fillId="41" borderId="77" xfId="0" applyFont="1" applyFill="1" applyBorder="1" applyAlignment="1">
      <alignment horizontal="left" vertical="center" wrapText="1"/>
    </xf>
    <xf numFmtId="0" fontId="70" fillId="41" borderId="77" xfId="0" applyFont="1" applyFill="1" applyBorder="1" applyAlignment="1">
      <alignment horizontal="left" wrapText="1"/>
    </xf>
    <xf numFmtId="179" fontId="70" fillId="41" borderId="79" xfId="0" applyNumberFormat="1" applyFont="1" applyFill="1" applyBorder="1" applyAlignment="1">
      <alignment horizontal="right" vertical="center"/>
    </xf>
    <xf numFmtId="0" fontId="70" fillId="41" borderId="77" xfId="0" applyFont="1" applyFill="1" applyBorder="1">
      <alignment vertical="center"/>
    </xf>
    <xf numFmtId="0" fontId="49" fillId="0" borderId="83" xfId="0" applyFont="1" applyBorder="1" applyAlignment="1">
      <alignment horizontal="center" vertical="center" wrapText="1"/>
    </xf>
    <xf numFmtId="0" fontId="49" fillId="0" borderId="77" xfId="0" applyFont="1" applyBorder="1" applyAlignment="1">
      <alignment horizontal="center" vertical="center" wrapText="1"/>
    </xf>
    <xf numFmtId="0" fontId="49" fillId="0" borderId="86" xfId="0" applyFont="1" applyBorder="1" applyAlignment="1">
      <alignment horizontal="center" vertical="center" wrapText="1"/>
    </xf>
    <xf numFmtId="0" fontId="49" fillId="0" borderId="83" xfId="0" applyFont="1" applyBorder="1" applyAlignment="1">
      <alignment horizontal="center" vertical="center"/>
    </xf>
    <xf numFmtId="0" fontId="49" fillId="0" borderId="77" xfId="0" applyFont="1" applyBorder="1" applyAlignment="1">
      <alignment horizontal="center" vertical="center"/>
    </xf>
    <xf numFmtId="0" fontId="49" fillId="0" borderId="86" xfId="0" applyFont="1" applyBorder="1" applyAlignment="1">
      <alignment horizontal="center" vertical="center"/>
    </xf>
    <xf numFmtId="0" fontId="49" fillId="0" borderId="81" xfId="0" applyFont="1" applyBorder="1" applyAlignment="1">
      <alignment horizontal="center" vertical="center"/>
    </xf>
    <xf numFmtId="0" fontId="49" fillId="0" borderId="76" xfId="0" applyFont="1" applyBorder="1" applyAlignment="1">
      <alignment horizontal="center" vertical="center"/>
    </xf>
    <xf numFmtId="0" fontId="49" fillId="0" borderId="89" xfId="0" applyFont="1" applyBorder="1" applyAlignment="1">
      <alignment horizontal="center" vertical="center"/>
    </xf>
    <xf numFmtId="0" fontId="68" fillId="40" borderId="102" xfId="0" applyFont="1" applyFill="1" applyBorder="1" applyAlignment="1">
      <alignment horizontal="left" vertical="top"/>
    </xf>
    <xf numFmtId="0" fontId="68" fillId="40" borderId="103" xfId="0" applyFont="1" applyFill="1" applyBorder="1" applyAlignment="1">
      <alignment horizontal="left" vertical="top"/>
    </xf>
    <xf numFmtId="0" fontId="49" fillId="0" borderId="111" xfId="0" applyFont="1" applyBorder="1" applyAlignment="1">
      <alignment horizontal="center" vertical="center"/>
    </xf>
    <xf numFmtId="0" fontId="49" fillId="0" borderId="104" xfId="0" applyFont="1" applyBorder="1" applyAlignment="1">
      <alignment horizontal="center" vertical="center"/>
    </xf>
    <xf numFmtId="0" fontId="49" fillId="0" borderId="92" xfId="0" applyFont="1" applyBorder="1" applyAlignment="1">
      <alignment horizontal="center" vertical="center"/>
    </xf>
    <xf numFmtId="0" fontId="49" fillId="40" borderId="102" xfId="0" applyFont="1" applyFill="1" applyBorder="1" applyAlignment="1">
      <alignment horizontal="center" vertical="center"/>
    </xf>
    <xf numFmtId="0" fontId="49" fillId="40" borderId="112" xfId="0" applyFont="1" applyFill="1" applyBorder="1" applyAlignment="1">
      <alignment horizontal="center" vertical="center"/>
    </xf>
    <xf numFmtId="0" fontId="49" fillId="0" borderId="105" xfId="0" applyFont="1" applyBorder="1" applyAlignment="1">
      <alignment horizontal="center" vertical="center"/>
    </xf>
    <xf numFmtId="0" fontId="49" fillId="0" borderId="87" xfId="0" applyFont="1" applyBorder="1" applyAlignment="1">
      <alignment horizontal="center" vertical="center"/>
    </xf>
    <xf numFmtId="0" fontId="28" fillId="35" borderId="11" xfId="0" applyFont="1" applyFill="1" applyBorder="1" applyAlignment="1" applyProtection="1">
      <alignment horizontal="right" vertical="center"/>
      <protection locked="0"/>
    </xf>
    <xf numFmtId="0" fontId="28" fillId="35" borderId="67" xfId="0" applyFont="1" applyFill="1" applyBorder="1" applyAlignment="1" applyProtection="1">
      <alignment horizontal="right" vertical="center"/>
      <protection locked="0"/>
    </xf>
    <xf numFmtId="0" fontId="28" fillId="35" borderId="10" xfId="0" applyFont="1" applyFill="1" applyBorder="1" applyAlignment="1" applyProtection="1">
      <alignment horizontal="right" vertical="center"/>
      <protection locked="0"/>
    </xf>
    <xf numFmtId="0" fontId="27" fillId="33" borderId="0" xfId="0" applyFont="1" applyFill="1" applyAlignment="1">
      <alignment horizontal="right" vertical="center" wrapText="1"/>
    </xf>
    <xf numFmtId="0" fontId="32" fillId="33" borderId="48" xfId="0" applyFont="1" applyFill="1" applyBorder="1" applyAlignment="1">
      <alignment horizontal="left" vertical="center"/>
    </xf>
    <xf numFmtId="0" fontId="32" fillId="33" borderId="49" xfId="0" applyFont="1" applyFill="1" applyBorder="1" applyAlignment="1">
      <alignment horizontal="left" vertical="center"/>
    </xf>
    <xf numFmtId="14" fontId="19" fillId="33" borderId="0" xfId="0" applyNumberFormat="1" applyFont="1" applyFill="1" applyAlignment="1">
      <alignment horizontal="right" vertical="center"/>
    </xf>
    <xf numFmtId="9" fontId="26" fillId="35" borderId="11" xfId="0" applyNumberFormat="1" applyFont="1" applyFill="1" applyBorder="1" applyAlignment="1" applyProtection="1">
      <alignment horizontal="center" vertical="center"/>
      <protection locked="0"/>
    </xf>
    <xf numFmtId="9" fontId="26" fillId="35" borderId="10" xfId="0" applyNumberFormat="1" applyFont="1" applyFill="1" applyBorder="1" applyAlignment="1" applyProtection="1">
      <alignment horizontal="center" vertical="center"/>
      <protection locked="0"/>
    </xf>
    <xf numFmtId="0" fontId="24" fillId="33" borderId="38" xfId="0" applyFont="1" applyFill="1" applyBorder="1" applyAlignment="1">
      <alignment horizontal="center" vertical="center"/>
    </xf>
    <xf numFmtId="0" fontId="24" fillId="33" borderId="39" xfId="0" applyFont="1" applyFill="1" applyBorder="1" applyAlignment="1">
      <alignment horizontal="center" vertical="center"/>
    </xf>
    <xf numFmtId="0" fontId="24" fillId="33" borderId="40" xfId="0" applyFont="1" applyFill="1" applyBorder="1" applyAlignment="1">
      <alignment horizontal="center" vertical="center"/>
    </xf>
    <xf numFmtId="0" fontId="38" fillId="33" borderId="66" xfId="0" applyFont="1" applyFill="1" applyBorder="1" applyAlignment="1">
      <alignment horizontal="left" vertical="center" wrapText="1"/>
    </xf>
    <xf numFmtId="0" fontId="43" fillId="0" borderId="66" xfId="0" applyFont="1" applyBorder="1" applyAlignment="1">
      <alignment horizontal="right" vertical="center" wrapText="1"/>
    </xf>
    <xf numFmtId="0" fontId="51" fillId="33" borderId="74" xfId="0" applyFont="1" applyFill="1" applyBorder="1" applyAlignment="1">
      <alignment horizontal="right" vertical="center"/>
    </xf>
    <xf numFmtId="0" fontId="50" fillId="33" borderId="0" xfId="0" applyFont="1" applyFill="1" applyAlignment="1">
      <alignment horizontal="right" vertical="center"/>
    </xf>
    <xf numFmtId="0" fontId="47" fillId="0" borderId="0" xfId="0" applyFont="1" applyAlignment="1">
      <alignment horizontal="left" vertical="center" wrapText="1"/>
    </xf>
    <xf numFmtId="0" fontId="25" fillId="35" borderId="11" xfId="0" applyFont="1" applyFill="1" applyBorder="1" applyAlignment="1">
      <alignment horizontal="right" vertical="center"/>
    </xf>
    <xf numFmtId="0" fontId="25" fillId="35" borderId="67" xfId="0" applyFont="1" applyFill="1" applyBorder="1" applyAlignment="1">
      <alignment horizontal="right" vertical="center"/>
    </xf>
    <xf numFmtId="0" fontId="25" fillId="35" borderId="10" xfId="0" applyFont="1" applyFill="1" applyBorder="1" applyAlignment="1">
      <alignment horizontal="right" vertical="center"/>
    </xf>
    <xf numFmtId="9" fontId="33" fillId="35" borderId="11" xfId="0" applyNumberFormat="1" applyFont="1" applyFill="1" applyBorder="1" applyAlignment="1" applyProtection="1">
      <alignment horizontal="center" vertical="center"/>
      <protection locked="0"/>
    </xf>
    <xf numFmtId="9" fontId="33" fillId="35" borderId="10" xfId="0" applyNumberFormat="1" applyFont="1" applyFill="1" applyBorder="1" applyAlignment="1" applyProtection="1">
      <alignment horizontal="center" vertical="center"/>
      <protection locked="0"/>
    </xf>
    <xf numFmtId="0" fontId="66" fillId="36" borderId="71" xfId="0" applyFont="1" applyFill="1" applyBorder="1" applyAlignment="1" applyProtection="1">
      <alignment horizontal="left" vertical="center" shrinkToFit="1"/>
      <protection hidden="1"/>
    </xf>
    <xf numFmtId="0" fontId="66" fillId="36" borderId="75" xfId="0" applyFont="1" applyFill="1" applyBorder="1" applyAlignment="1" applyProtection="1">
      <alignment horizontal="left" vertical="center" shrinkToFit="1"/>
      <protection hidden="1"/>
    </xf>
    <xf numFmtId="0" fontId="65" fillId="38" borderId="25" xfId="0" applyFont="1" applyFill="1" applyBorder="1" applyAlignment="1" applyProtection="1">
      <alignment horizontal="center" vertical="center" shrinkToFit="1"/>
      <protection hidden="1"/>
    </xf>
    <xf numFmtId="0" fontId="65" fillId="38" borderId="78" xfId="0" applyFont="1" applyFill="1" applyBorder="1" applyAlignment="1" applyProtection="1">
      <alignment horizontal="center" vertical="center" shrinkToFit="1"/>
      <protection hidden="1"/>
    </xf>
  </cellXfs>
  <cellStyles count="6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3"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63" xr:uid="{FAFB742A-0274-4A7C-B6DC-51DE4EBAFD98}"/>
    <cellStyle name="入力" xfId="9" builtinId="20" customBuiltin="1"/>
    <cellStyle name="標準" xfId="0" builtinId="0"/>
    <cellStyle name="標準 11" xfId="52" xr:uid="{03692B90-EC94-432C-A3FA-C86531335382}"/>
    <cellStyle name="標準 12" xfId="53" xr:uid="{61BAD613-57CE-487A-B9B4-0852D8B55B44}"/>
    <cellStyle name="標準 13" xfId="54" xr:uid="{542496B3-0F11-4B7F-BBC3-BF71D57931D4}"/>
    <cellStyle name="標準 14" xfId="55" xr:uid="{22A4C45D-7042-4924-9D00-B571938A2105}"/>
    <cellStyle name="標準 15" xfId="48" xr:uid="{A46C73F2-C6AD-4119-B5E6-6755561BEDC1}"/>
    <cellStyle name="標準 16" xfId="49" xr:uid="{3CD29772-B2B0-43CD-8E1B-D657523AE487}"/>
    <cellStyle name="標準 19" xfId="56" xr:uid="{28CD936F-8D2A-4A4B-9363-EF403D00903E}"/>
    <cellStyle name="標準 2" xfId="64" xr:uid="{AF024103-8938-4EFD-B61C-E4556E64255A}"/>
    <cellStyle name="標準 20" xfId="47" xr:uid="{94CA4A40-438F-41CB-A6C0-6944DC20CB39}"/>
    <cellStyle name="標準 21" xfId="50" xr:uid="{10A3A035-A4C0-4215-82CE-3CEFFA4BEDCF}"/>
    <cellStyle name="標準 22" xfId="51" xr:uid="{65EA15F8-A2E9-4AEE-B8BF-78CCC8B0CC6C}"/>
    <cellStyle name="標準 23" xfId="46" xr:uid="{D4FE0481-8E87-454E-B3A9-3392E9A3C148}"/>
    <cellStyle name="標準 25" xfId="45" xr:uid="{07796150-24FB-452F-BD36-4B547CDF5AE4}"/>
    <cellStyle name="標準 27" xfId="44" xr:uid="{5913BE83-5ECA-4276-95A1-88AB3BA7255B}"/>
    <cellStyle name="標準 28" xfId="65" xr:uid="{DE716AD7-9F97-4177-8F30-CF27C3D6AA31}"/>
    <cellStyle name="標準 29" xfId="66" xr:uid="{54B59AC8-4BE0-401B-B9BA-AB3838C60A36}"/>
    <cellStyle name="標準 4" xfId="57" xr:uid="{FA6C481D-E137-4C8F-A8AD-93DC707753A8}"/>
    <cellStyle name="標準 5" xfId="58" xr:uid="{AC599171-B474-4C86-87AD-117C8B095271}"/>
    <cellStyle name="標準 6" xfId="59" xr:uid="{2C84A1FF-9568-4522-B334-9B4FF01149DD}"/>
    <cellStyle name="標準 7" xfId="60" xr:uid="{28C7C87F-2ACF-4243-B3F7-7393D14B5CD4}"/>
    <cellStyle name="標準 8" xfId="61" xr:uid="{EBFB9B35-5D4B-4623-86F3-035E4065B932}"/>
    <cellStyle name="標準 9" xfId="62" xr:uid="{53444A8A-495D-4362-B301-682720E2A68E}"/>
    <cellStyle name="良い" xfId="6" builtinId="26" customBuiltin="1"/>
  </cellStyles>
  <dxfs count="0"/>
  <tableStyles count="0" defaultTableStyle="TableStyleMedium2" defaultPivotStyle="PivotStyleLight16"/>
  <colors>
    <mruColors>
      <color rgb="FFFFCC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146026</xdr:colOff>
      <xdr:row>1</xdr:row>
      <xdr:rowOff>21775</xdr:rowOff>
    </xdr:from>
    <xdr:to>
      <xdr:col>9</xdr:col>
      <xdr:colOff>0</xdr:colOff>
      <xdr:row>1</xdr:row>
      <xdr:rowOff>357572</xdr:rowOff>
    </xdr:to>
    <xdr:pic>
      <xdr:nvPicPr>
        <xdr:cNvPr id="2" name="図 1" descr="山田繊維">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7576" y="231325"/>
          <a:ext cx="2344294" cy="3357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146026</xdr:colOff>
      <xdr:row>1</xdr:row>
      <xdr:rowOff>21775</xdr:rowOff>
    </xdr:from>
    <xdr:to>
      <xdr:col>9</xdr:col>
      <xdr:colOff>0</xdr:colOff>
      <xdr:row>1</xdr:row>
      <xdr:rowOff>357572</xdr:rowOff>
    </xdr:to>
    <xdr:pic>
      <xdr:nvPicPr>
        <xdr:cNvPr id="2" name="図 1" descr="山田繊維">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7576" y="231325"/>
          <a:ext cx="2336824" cy="3357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155866</xdr:colOff>
      <xdr:row>10</xdr:row>
      <xdr:rowOff>238126</xdr:rowOff>
    </xdr:from>
    <xdr:to>
      <xdr:col>1</xdr:col>
      <xdr:colOff>1108366</xdr:colOff>
      <xdr:row>12</xdr:row>
      <xdr:rowOff>79376</xdr:rowOff>
    </xdr:to>
    <xdr:sp macro="" textlink="">
      <xdr:nvSpPr>
        <xdr:cNvPr id="13" name="円/楕円 12">
          <a:extLst>
            <a:ext uri="{FF2B5EF4-FFF2-40B4-BE49-F238E27FC236}">
              <a16:creationId xmlns:a16="http://schemas.microsoft.com/office/drawing/2014/main" id="{00000000-0008-0000-0200-00000D000000}"/>
            </a:ext>
          </a:extLst>
        </xdr:cNvPr>
        <xdr:cNvSpPr/>
      </xdr:nvSpPr>
      <xdr:spPr>
        <a:xfrm>
          <a:off x="616241" y="3397251"/>
          <a:ext cx="952500" cy="539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207818</xdr:colOff>
      <xdr:row>15</xdr:row>
      <xdr:rowOff>17318</xdr:rowOff>
    </xdr:from>
    <xdr:to>
      <xdr:col>1</xdr:col>
      <xdr:colOff>1091046</xdr:colOff>
      <xdr:row>16</xdr:row>
      <xdr:rowOff>69272</xdr:rowOff>
    </xdr:to>
    <xdr:sp macro="" textlink="">
      <xdr:nvSpPr>
        <xdr:cNvPr id="16" name="円/楕円 15">
          <a:extLst>
            <a:ext uri="{FF2B5EF4-FFF2-40B4-BE49-F238E27FC236}">
              <a16:creationId xmlns:a16="http://schemas.microsoft.com/office/drawing/2014/main" id="{00000000-0008-0000-0200-000010000000}"/>
            </a:ext>
          </a:extLst>
        </xdr:cNvPr>
        <xdr:cNvSpPr/>
      </xdr:nvSpPr>
      <xdr:spPr>
        <a:xfrm>
          <a:off x="522143" y="4836968"/>
          <a:ext cx="883228" cy="49010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917862</xdr:colOff>
      <xdr:row>25</xdr:row>
      <xdr:rowOff>17319</xdr:rowOff>
    </xdr:from>
    <xdr:to>
      <xdr:col>9</xdr:col>
      <xdr:colOff>277089</xdr:colOff>
      <xdr:row>26</xdr:row>
      <xdr:rowOff>363683</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a:off x="13456226" y="9421092"/>
          <a:ext cx="277090" cy="77931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ymds.co.jp/product/"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77"/>
  <sheetViews>
    <sheetView topLeftCell="A562" zoomScale="90" zoomScaleNormal="90" workbookViewId="0">
      <selection activeCell="I570" sqref="I570"/>
    </sheetView>
  </sheetViews>
  <sheetFormatPr defaultRowHeight="13.5" x14ac:dyDescent="0.15"/>
  <cols>
    <col min="1" max="1" width="18.625" bestFit="1" customWidth="1"/>
    <col min="2" max="2" width="12.25" style="163" bestFit="1" customWidth="1"/>
    <col min="3" max="3" width="54.25" style="163" customWidth="1"/>
    <col min="4" max="4" width="32.125" style="163" customWidth="1"/>
    <col min="5" max="5" width="8.5" style="200" customWidth="1"/>
    <col min="6" max="6" width="9" style="155" hidden="1" customWidth="1"/>
    <col min="7" max="7" width="9" style="102" hidden="1" customWidth="1"/>
    <col min="8" max="8" width="9" style="154" hidden="1" customWidth="1"/>
    <col min="9" max="9" width="2.75" style="394" bestFit="1" customWidth="1"/>
    <col min="10" max="10" width="15" bestFit="1" customWidth="1"/>
  </cols>
  <sheetData>
    <row r="1" spans="1:10" x14ac:dyDescent="0.15">
      <c r="A1" t="s">
        <v>1450</v>
      </c>
      <c r="B1" s="152" t="s">
        <v>13</v>
      </c>
      <c r="C1" s="152" t="s">
        <v>0</v>
      </c>
      <c r="D1" s="152" t="s">
        <v>1</v>
      </c>
      <c r="E1" s="367" t="s">
        <v>119</v>
      </c>
      <c r="F1" s="201" t="s">
        <v>119</v>
      </c>
      <c r="G1" s="202" t="s">
        <v>120</v>
      </c>
      <c r="H1" s="203"/>
      <c r="I1" s="153"/>
      <c r="J1" s="367" t="s">
        <v>1018</v>
      </c>
    </row>
    <row r="2" spans="1:10" x14ac:dyDescent="0.15">
      <c r="A2" s="441">
        <v>6</v>
      </c>
      <c r="B2" s="171" t="s">
        <v>1456</v>
      </c>
      <c r="C2" s="172" t="s">
        <v>1457</v>
      </c>
      <c r="D2" s="171" t="s">
        <v>1458</v>
      </c>
      <c r="E2" s="366">
        <v>4000</v>
      </c>
      <c r="F2" s="204">
        <f>E2*こちらの注文書シートをご利用ください!$H$9</f>
        <v>0</v>
      </c>
      <c r="G2" s="205"/>
      <c r="H2" s="206"/>
      <c r="I2" s="296"/>
      <c r="J2" s="169" t="s">
        <v>1598</v>
      </c>
    </row>
    <row r="3" spans="1:10" x14ac:dyDescent="0.15">
      <c r="A3" s="441"/>
      <c r="B3" s="171" t="s">
        <v>1459</v>
      </c>
      <c r="C3" s="172" t="s">
        <v>1457</v>
      </c>
      <c r="D3" s="171" t="s">
        <v>1460</v>
      </c>
      <c r="E3" s="366">
        <v>4000</v>
      </c>
      <c r="F3" s="204">
        <f>E3*こちらの注文書シートをご利用ください!$H$9</f>
        <v>0</v>
      </c>
      <c r="G3" s="205"/>
      <c r="H3" s="206"/>
      <c r="I3" s="296"/>
      <c r="J3" s="169" t="s">
        <v>1599</v>
      </c>
    </row>
    <row r="4" spans="1:10" x14ac:dyDescent="0.15">
      <c r="A4" s="441"/>
      <c r="B4" s="171" t="s">
        <v>1461</v>
      </c>
      <c r="C4" s="172" t="s">
        <v>1462</v>
      </c>
      <c r="D4" s="171" t="s">
        <v>1463</v>
      </c>
      <c r="E4" s="366">
        <v>4000</v>
      </c>
      <c r="F4" s="204">
        <f>E4*こちらの注文書シートをご利用ください!$H$9</f>
        <v>0</v>
      </c>
      <c r="G4" s="205"/>
      <c r="H4" s="206"/>
      <c r="I4" s="296"/>
      <c r="J4" s="169" t="s">
        <v>1600</v>
      </c>
    </row>
    <row r="5" spans="1:10" x14ac:dyDescent="0.15">
      <c r="A5" s="441"/>
      <c r="B5" s="171" t="s">
        <v>1464</v>
      </c>
      <c r="C5" s="172" t="s">
        <v>1457</v>
      </c>
      <c r="D5" s="172" t="s">
        <v>813</v>
      </c>
      <c r="E5" s="366">
        <v>4000</v>
      </c>
      <c r="F5" s="204">
        <f>E5*こちらの注文書シートをご利用ください!$H$9</f>
        <v>0</v>
      </c>
      <c r="G5" s="205"/>
      <c r="H5" s="206"/>
      <c r="I5" s="296"/>
      <c r="J5" s="169" t="s">
        <v>1601</v>
      </c>
    </row>
    <row r="6" spans="1:10" x14ac:dyDescent="0.15">
      <c r="A6" s="441"/>
      <c r="B6" s="171" t="s">
        <v>1465</v>
      </c>
      <c r="C6" s="172" t="s">
        <v>1462</v>
      </c>
      <c r="D6" s="171" t="s">
        <v>1466</v>
      </c>
      <c r="E6" s="366">
        <v>4000</v>
      </c>
      <c r="F6" s="204">
        <f>E6*こちらの注文書シートをご利用ください!$H$9</f>
        <v>0</v>
      </c>
      <c r="G6" s="205"/>
      <c r="H6" s="206"/>
      <c r="I6" s="296"/>
      <c r="J6" s="169" t="s">
        <v>1602</v>
      </c>
    </row>
    <row r="7" spans="1:10" x14ac:dyDescent="0.15">
      <c r="A7" s="442"/>
      <c r="B7" s="217" t="s">
        <v>1467</v>
      </c>
      <c r="C7" s="218" t="s">
        <v>1457</v>
      </c>
      <c r="D7" s="217" t="s">
        <v>1468</v>
      </c>
      <c r="E7" s="368">
        <v>4000</v>
      </c>
      <c r="F7" s="204">
        <f>E7*こちらの注文書シートをご利用ください!$H$9</f>
        <v>0</v>
      </c>
      <c r="G7" s="219"/>
      <c r="H7" s="220"/>
      <c r="I7" s="341"/>
      <c r="J7" s="221" t="s">
        <v>1603</v>
      </c>
    </row>
    <row r="8" spans="1:10" x14ac:dyDescent="0.15">
      <c r="A8" s="445">
        <v>7</v>
      </c>
      <c r="B8" s="222" t="s">
        <v>1469</v>
      </c>
      <c r="C8" s="223" t="s">
        <v>1462</v>
      </c>
      <c r="D8" s="222" t="s">
        <v>1470</v>
      </c>
      <c r="E8" s="369">
        <v>4000</v>
      </c>
      <c r="F8" s="204">
        <f>E8*こちらの注文書シートをご利用ください!$H$9</f>
        <v>0</v>
      </c>
      <c r="G8" s="224"/>
      <c r="H8" s="225"/>
      <c r="I8" s="385"/>
      <c r="J8" s="395" t="s">
        <v>1604</v>
      </c>
    </row>
    <row r="9" spans="1:10" x14ac:dyDescent="0.15">
      <c r="A9" s="441"/>
      <c r="B9" s="171" t="s">
        <v>1471</v>
      </c>
      <c r="C9" s="172" t="s">
        <v>1457</v>
      </c>
      <c r="D9" s="171" t="s">
        <v>1472</v>
      </c>
      <c r="E9" s="366">
        <v>4000</v>
      </c>
      <c r="F9" s="204">
        <f>E9*こちらの注文書シートをご利用ください!$H$9</f>
        <v>0</v>
      </c>
      <c r="G9" s="205"/>
      <c r="H9" s="206"/>
      <c r="I9" s="296"/>
      <c r="J9" s="169" t="s">
        <v>1605</v>
      </c>
    </row>
    <row r="10" spans="1:10" x14ac:dyDescent="0.15">
      <c r="A10" s="441"/>
      <c r="B10" s="171" t="s">
        <v>1473</v>
      </c>
      <c r="C10" s="172" t="s">
        <v>1457</v>
      </c>
      <c r="D10" s="171" t="s">
        <v>1474</v>
      </c>
      <c r="E10" s="366">
        <v>4000</v>
      </c>
      <c r="F10" s="204">
        <f>E10*こちらの注文書シートをご利用ください!$H$9</f>
        <v>0</v>
      </c>
      <c r="G10" s="205"/>
      <c r="H10" s="206"/>
      <c r="I10" s="296"/>
      <c r="J10" s="169" t="s">
        <v>1606</v>
      </c>
    </row>
    <row r="11" spans="1:10" s="140" customFormat="1" x14ac:dyDescent="0.15">
      <c r="A11" s="441"/>
      <c r="B11" s="171" t="s">
        <v>1475</v>
      </c>
      <c r="C11" s="172" t="s">
        <v>1462</v>
      </c>
      <c r="D11" s="171" t="s">
        <v>1476</v>
      </c>
      <c r="E11" s="366">
        <v>4000</v>
      </c>
      <c r="F11" s="204">
        <f>E11*こちらの注文書シートをご利用ください!$H$9</f>
        <v>0</v>
      </c>
      <c r="G11" s="205"/>
      <c r="H11" s="206"/>
      <c r="I11" s="296"/>
      <c r="J11" s="169" t="s">
        <v>1607</v>
      </c>
    </row>
    <row r="12" spans="1:10" s="140" customFormat="1" x14ac:dyDescent="0.15">
      <c r="A12" s="441"/>
      <c r="B12" s="171" t="s">
        <v>1477</v>
      </c>
      <c r="C12" s="172" t="s">
        <v>1462</v>
      </c>
      <c r="D12" s="171" t="s">
        <v>1478</v>
      </c>
      <c r="E12" s="366">
        <v>4000</v>
      </c>
      <c r="F12" s="204">
        <f>E12*こちらの注文書シートをご利用ください!$H$9</f>
        <v>0</v>
      </c>
      <c r="G12" s="205"/>
      <c r="H12" s="206"/>
      <c r="I12" s="296"/>
      <c r="J12" s="169" t="s">
        <v>1608</v>
      </c>
    </row>
    <row r="13" spans="1:10" x14ac:dyDescent="0.15">
      <c r="A13" s="442"/>
      <c r="B13" s="217" t="s">
        <v>1479</v>
      </c>
      <c r="C13" s="218" t="s">
        <v>1462</v>
      </c>
      <c r="D13" s="217" t="s">
        <v>1480</v>
      </c>
      <c r="E13" s="368">
        <v>4000</v>
      </c>
      <c r="F13" s="204">
        <f>E13*こちらの注文書シートをご利用ください!$H$9</f>
        <v>0</v>
      </c>
      <c r="G13" s="219"/>
      <c r="H13" s="220"/>
      <c r="I13" s="341"/>
      <c r="J13" s="221" t="s">
        <v>1609</v>
      </c>
    </row>
    <row r="14" spans="1:10" x14ac:dyDescent="0.15">
      <c r="A14" s="440">
        <v>8</v>
      </c>
      <c r="B14" s="211" t="s">
        <v>1481</v>
      </c>
      <c r="C14" s="212" t="s">
        <v>1457</v>
      </c>
      <c r="D14" s="211" t="s">
        <v>1482</v>
      </c>
      <c r="E14" s="370">
        <v>4000</v>
      </c>
      <c r="F14" s="204">
        <f>E14*こちらの注文書シートをご利用ください!$H$9</f>
        <v>0</v>
      </c>
      <c r="G14" s="214"/>
      <c r="H14" s="215"/>
      <c r="I14" s="298"/>
      <c r="J14" s="216" t="s">
        <v>1610</v>
      </c>
    </row>
    <row r="15" spans="1:10" x14ac:dyDescent="0.15">
      <c r="A15" s="441"/>
      <c r="B15" s="171" t="s">
        <v>1483</v>
      </c>
      <c r="C15" s="172" t="s">
        <v>1457</v>
      </c>
      <c r="D15" s="171" t="s">
        <v>1484</v>
      </c>
      <c r="E15" s="366">
        <v>4000</v>
      </c>
      <c r="F15" s="204">
        <f>E15*こちらの注文書シートをご利用ください!$H$9</f>
        <v>0</v>
      </c>
      <c r="G15" s="205"/>
      <c r="H15" s="206"/>
      <c r="I15" s="296"/>
      <c r="J15" s="169" t="s">
        <v>1611</v>
      </c>
    </row>
    <row r="16" spans="1:10" x14ac:dyDescent="0.15">
      <c r="A16" s="441"/>
      <c r="B16" s="171" t="s">
        <v>1485</v>
      </c>
      <c r="C16" s="172" t="s">
        <v>1462</v>
      </c>
      <c r="D16" s="171" t="s">
        <v>1486</v>
      </c>
      <c r="E16" s="366">
        <v>4000</v>
      </c>
      <c r="F16" s="204">
        <f>E16*こちらの注文書シートをご利用ください!$H$9</f>
        <v>0</v>
      </c>
      <c r="G16" s="205"/>
      <c r="H16" s="206"/>
      <c r="I16" s="296"/>
      <c r="J16" s="169" t="s">
        <v>1612</v>
      </c>
    </row>
    <row r="17" spans="1:10" x14ac:dyDescent="0.15">
      <c r="A17" s="442"/>
      <c r="B17" s="217" t="s">
        <v>1487</v>
      </c>
      <c r="C17" s="218" t="s">
        <v>1462</v>
      </c>
      <c r="D17" s="217" t="s">
        <v>734</v>
      </c>
      <c r="E17" s="368">
        <v>4000</v>
      </c>
      <c r="F17" s="204">
        <f>E17*こちらの注文書シートをご利用ください!$H$9</f>
        <v>0</v>
      </c>
      <c r="G17" s="219"/>
      <c r="H17" s="220"/>
      <c r="I17" s="341"/>
      <c r="J17" s="221" t="s">
        <v>1613</v>
      </c>
    </row>
    <row r="18" spans="1:10" x14ac:dyDescent="0.15">
      <c r="A18" s="440">
        <v>9</v>
      </c>
      <c r="B18" s="226" t="s">
        <v>250</v>
      </c>
      <c r="C18" s="227" t="s">
        <v>251</v>
      </c>
      <c r="D18" s="227" t="s">
        <v>739</v>
      </c>
      <c r="E18" s="297">
        <v>2000</v>
      </c>
      <c r="F18" s="204">
        <f>E18*こちらの注文書シートをご利用ください!$H$9</f>
        <v>0</v>
      </c>
      <c r="G18" s="214"/>
      <c r="H18" s="215"/>
      <c r="I18" s="298"/>
      <c r="J18" s="216" t="s">
        <v>1086</v>
      </c>
    </row>
    <row r="19" spans="1:10" x14ac:dyDescent="0.15">
      <c r="A19" s="441"/>
      <c r="B19" s="167" t="s">
        <v>252</v>
      </c>
      <c r="C19" s="173" t="s">
        <v>251</v>
      </c>
      <c r="D19" s="173" t="s">
        <v>740</v>
      </c>
      <c r="E19" s="295">
        <v>2000</v>
      </c>
      <c r="F19" s="204">
        <f>E19*こちらの注文書シートをご利用ください!$H$9</f>
        <v>0</v>
      </c>
      <c r="G19" s="205"/>
      <c r="H19" s="206"/>
      <c r="I19" s="296"/>
      <c r="J19" s="169" t="s">
        <v>1087</v>
      </c>
    </row>
    <row r="20" spans="1:10" x14ac:dyDescent="0.15">
      <c r="A20" s="441"/>
      <c r="B20" s="167" t="s">
        <v>253</v>
      </c>
      <c r="C20" s="173" t="s">
        <v>254</v>
      </c>
      <c r="D20" s="173" t="s">
        <v>741</v>
      </c>
      <c r="E20" s="295">
        <v>2000</v>
      </c>
      <c r="F20" s="204">
        <f>E20*こちらの注文書シートをご利用ください!$H$9</f>
        <v>0</v>
      </c>
      <c r="G20" s="205"/>
      <c r="H20" s="206"/>
      <c r="I20" s="296"/>
      <c r="J20" s="169" t="s">
        <v>1088</v>
      </c>
    </row>
    <row r="21" spans="1:10" x14ac:dyDescent="0.15">
      <c r="A21" s="442"/>
      <c r="B21" s="230" t="s">
        <v>255</v>
      </c>
      <c r="C21" s="231" t="s">
        <v>254</v>
      </c>
      <c r="D21" s="231" t="s">
        <v>742</v>
      </c>
      <c r="E21" s="340">
        <v>2000</v>
      </c>
      <c r="F21" s="204">
        <f>E21*こちらの注文書シートをご利用ください!$H$9</f>
        <v>0</v>
      </c>
      <c r="G21" s="219"/>
      <c r="H21" s="220"/>
      <c r="I21" s="341"/>
      <c r="J21" s="221" t="s">
        <v>1089</v>
      </c>
    </row>
    <row r="22" spans="1:10" x14ac:dyDescent="0.15">
      <c r="A22" s="440">
        <v>10</v>
      </c>
      <c r="B22" s="226" t="s">
        <v>244</v>
      </c>
      <c r="C22" s="227" t="s">
        <v>245</v>
      </c>
      <c r="D22" s="227" t="s">
        <v>735</v>
      </c>
      <c r="E22" s="297">
        <v>2000</v>
      </c>
      <c r="F22" s="204">
        <f>E22*こちらの注文書シートをご利用ください!$H$9</f>
        <v>0</v>
      </c>
      <c r="G22" s="214"/>
      <c r="H22" s="215"/>
      <c r="I22" s="298"/>
      <c r="J22" s="216" t="s">
        <v>1090</v>
      </c>
    </row>
    <row r="23" spans="1:10" x14ac:dyDescent="0.15">
      <c r="A23" s="441"/>
      <c r="B23" s="167" t="s">
        <v>1488</v>
      </c>
      <c r="C23" s="173" t="s">
        <v>245</v>
      </c>
      <c r="D23" s="173" t="s">
        <v>736</v>
      </c>
      <c r="E23" s="295">
        <v>2000</v>
      </c>
      <c r="F23" s="204">
        <f>E23*こちらの注文書シートをご利用ください!$H$9</f>
        <v>0</v>
      </c>
      <c r="G23" s="205"/>
      <c r="H23" s="206"/>
      <c r="I23" s="296"/>
      <c r="J23" s="169" t="s">
        <v>1614</v>
      </c>
    </row>
    <row r="24" spans="1:10" x14ac:dyDescent="0.15">
      <c r="A24" s="441"/>
      <c r="B24" s="167" t="s">
        <v>246</v>
      </c>
      <c r="C24" s="174" t="s">
        <v>247</v>
      </c>
      <c r="D24" s="170" t="s">
        <v>737</v>
      </c>
      <c r="E24" s="295">
        <v>2000</v>
      </c>
      <c r="F24" s="204">
        <f>E24*こちらの注文書シートをご利用ください!$H$9</f>
        <v>0</v>
      </c>
      <c r="G24" s="205"/>
      <c r="H24" s="206"/>
      <c r="I24" s="296"/>
      <c r="J24" s="169" t="s">
        <v>1091</v>
      </c>
    </row>
    <row r="25" spans="1:10" x14ac:dyDescent="0.15">
      <c r="A25" s="441"/>
      <c r="B25" s="167" t="s">
        <v>248</v>
      </c>
      <c r="C25" s="174" t="s">
        <v>247</v>
      </c>
      <c r="D25" s="170" t="s">
        <v>738</v>
      </c>
      <c r="E25" s="295">
        <v>2000</v>
      </c>
      <c r="F25" s="204">
        <f>E25*こちらの注文書シートをご利用ください!$H$9</f>
        <v>0</v>
      </c>
      <c r="G25" s="205"/>
      <c r="H25" s="206"/>
      <c r="I25" s="296"/>
      <c r="J25" s="169" t="s">
        <v>1092</v>
      </c>
    </row>
    <row r="26" spans="1:10" x14ac:dyDescent="0.15">
      <c r="A26" s="441"/>
      <c r="B26" s="167" t="s">
        <v>227</v>
      </c>
      <c r="C26" s="174" t="s">
        <v>249</v>
      </c>
      <c r="D26" s="170" t="s">
        <v>709</v>
      </c>
      <c r="E26" s="295">
        <v>2000</v>
      </c>
      <c r="F26" s="204">
        <f>E26*こちらの注文書シートをご利用ください!$H$9</f>
        <v>0</v>
      </c>
      <c r="G26" s="205"/>
      <c r="H26" s="206"/>
      <c r="I26" s="296"/>
      <c r="J26" s="169" t="s">
        <v>1093</v>
      </c>
    </row>
    <row r="27" spans="1:10" x14ac:dyDescent="0.15">
      <c r="A27" s="442"/>
      <c r="B27" s="230" t="s">
        <v>204</v>
      </c>
      <c r="C27" s="232" t="s">
        <v>249</v>
      </c>
      <c r="D27" s="233" t="s">
        <v>710</v>
      </c>
      <c r="E27" s="340">
        <v>2000</v>
      </c>
      <c r="F27" s="204">
        <f>E27*こちらの注文書シートをご利用ください!$H$9</f>
        <v>0</v>
      </c>
      <c r="G27" s="219"/>
      <c r="H27" s="220"/>
      <c r="I27" s="341"/>
      <c r="J27" s="221" t="s">
        <v>1094</v>
      </c>
    </row>
    <row r="28" spans="1:10" x14ac:dyDescent="0.15">
      <c r="A28" s="440">
        <v>12</v>
      </c>
      <c r="B28" s="211" t="s">
        <v>1489</v>
      </c>
      <c r="C28" s="212" t="s">
        <v>1490</v>
      </c>
      <c r="D28" s="211" t="s">
        <v>1491</v>
      </c>
      <c r="E28" s="297">
        <v>3500</v>
      </c>
      <c r="F28" s="204">
        <f>E28*こちらの注文書シートをご利用ください!$H$9</f>
        <v>0</v>
      </c>
      <c r="G28" s="214"/>
      <c r="H28" s="215"/>
      <c r="I28" s="298"/>
      <c r="J28" s="216" t="s">
        <v>1001</v>
      </c>
    </row>
    <row r="29" spans="1:10" x14ac:dyDescent="0.15">
      <c r="A29" s="441"/>
      <c r="B29" s="171" t="s">
        <v>1492</v>
      </c>
      <c r="C29" s="172" t="s">
        <v>1490</v>
      </c>
      <c r="D29" s="171" t="s">
        <v>1493</v>
      </c>
      <c r="E29" s="295">
        <v>3500</v>
      </c>
      <c r="F29" s="204">
        <f>E29*こちらの注文書シートをご利用ください!$H$9</f>
        <v>0</v>
      </c>
      <c r="G29" s="205"/>
      <c r="H29" s="206"/>
      <c r="I29" s="296"/>
      <c r="J29" s="169" t="s">
        <v>1002</v>
      </c>
    </row>
    <row r="30" spans="1:10" x14ac:dyDescent="0.15">
      <c r="A30" s="441"/>
      <c r="B30" s="171" t="s">
        <v>1494</v>
      </c>
      <c r="C30" s="172" t="s">
        <v>1495</v>
      </c>
      <c r="D30" s="171" t="s">
        <v>1496</v>
      </c>
      <c r="E30" s="295">
        <v>3500</v>
      </c>
      <c r="F30" s="204">
        <f>E30*こちらの注文書シートをご利用ください!$H$9</f>
        <v>0</v>
      </c>
      <c r="G30" s="205"/>
      <c r="H30" s="206"/>
      <c r="I30" s="296"/>
      <c r="J30" s="169" t="s">
        <v>1003</v>
      </c>
    </row>
    <row r="31" spans="1:10" x14ac:dyDescent="0.15">
      <c r="A31" s="442"/>
      <c r="B31" s="217" t="s">
        <v>1497</v>
      </c>
      <c r="C31" s="218" t="s">
        <v>1498</v>
      </c>
      <c r="D31" s="217" t="s">
        <v>1499</v>
      </c>
      <c r="E31" s="340">
        <v>3500</v>
      </c>
      <c r="F31" s="204">
        <f>E31*こちらの注文書シートをご利用ください!$H$9</f>
        <v>0</v>
      </c>
      <c r="G31" s="219"/>
      <c r="H31" s="220"/>
      <c r="I31" s="341"/>
      <c r="J31" s="221" t="s">
        <v>1004</v>
      </c>
    </row>
    <row r="32" spans="1:10" x14ac:dyDescent="0.15">
      <c r="A32" s="440">
        <v>14</v>
      </c>
      <c r="B32" s="228" t="s">
        <v>223</v>
      </c>
      <c r="C32" s="228" t="s">
        <v>224</v>
      </c>
      <c r="D32" s="228" t="s">
        <v>703</v>
      </c>
      <c r="E32" s="370">
        <v>4000</v>
      </c>
      <c r="F32" s="204">
        <f>E32*こちらの注文書シートをご利用ください!$H$9</f>
        <v>0</v>
      </c>
      <c r="G32" s="214"/>
      <c r="H32" s="215"/>
      <c r="I32" s="298"/>
      <c r="J32" s="216" t="s">
        <v>1281</v>
      </c>
    </row>
    <row r="33" spans="1:10" x14ac:dyDescent="0.15">
      <c r="A33" s="442"/>
      <c r="B33" s="234" t="s">
        <v>205</v>
      </c>
      <c r="C33" s="234" t="s">
        <v>224</v>
      </c>
      <c r="D33" s="234" t="s">
        <v>704</v>
      </c>
      <c r="E33" s="368">
        <v>4000</v>
      </c>
      <c r="F33" s="204">
        <f>E33*こちらの注文書シートをご利用ください!$H$9</f>
        <v>0</v>
      </c>
      <c r="G33" s="219"/>
      <c r="H33" s="220"/>
      <c r="I33" s="341"/>
      <c r="J33" s="221" t="s">
        <v>1282</v>
      </c>
    </row>
    <row r="34" spans="1:10" x14ac:dyDescent="0.15">
      <c r="A34" s="440">
        <v>15</v>
      </c>
      <c r="B34" s="229" t="s">
        <v>225</v>
      </c>
      <c r="C34" s="229" t="s">
        <v>202</v>
      </c>
      <c r="D34" s="229" t="s">
        <v>705</v>
      </c>
      <c r="E34" s="371">
        <v>5000</v>
      </c>
      <c r="F34" s="204">
        <f>E34*こちらの注文書シートをご利用ください!$H$9</f>
        <v>0</v>
      </c>
      <c r="G34" s="214"/>
      <c r="H34" s="215"/>
      <c r="I34" s="298"/>
      <c r="J34" s="216" t="s">
        <v>1283</v>
      </c>
    </row>
    <row r="35" spans="1:10" x14ac:dyDescent="0.15">
      <c r="A35" s="442"/>
      <c r="B35" s="235" t="s">
        <v>201</v>
      </c>
      <c r="C35" s="235" t="s">
        <v>202</v>
      </c>
      <c r="D35" s="235" t="s">
        <v>706</v>
      </c>
      <c r="E35" s="372">
        <v>5000</v>
      </c>
      <c r="F35" s="204">
        <f>E35*こちらの注文書シートをご利用ください!$H$9</f>
        <v>0</v>
      </c>
      <c r="G35" s="219"/>
      <c r="H35" s="220"/>
      <c r="I35" s="341"/>
      <c r="J35" s="221" t="s">
        <v>1284</v>
      </c>
    </row>
    <row r="36" spans="1:10" x14ac:dyDescent="0.15">
      <c r="A36" s="437" t="s">
        <v>1451</v>
      </c>
      <c r="B36" s="211" t="s">
        <v>1469</v>
      </c>
      <c r="C36" s="212" t="s">
        <v>1462</v>
      </c>
      <c r="D36" s="211" t="s">
        <v>1470</v>
      </c>
      <c r="E36" s="370">
        <v>4000</v>
      </c>
      <c r="F36" s="204">
        <f>E36*こちらの注文書シートをご利用ください!$H$9</f>
        <v>0</v>
      </c>
      <c r="G36" s="214"/>
      <c r="H36" s="215"/>
      <c r="I36" s="298"/>
      <c r="J36" s="216" t="s">
        <v>1604</v>
      </c>
    </row>
    <row r="37" spans="1:10" x14ac:dyDescent="0.15">
      <c r="A37" s="438"/>
      <c r="B37" s="171" t="s">
        <v>1471</v>
      </c>
      <c r="C37" s="172" t="s">
        <v>1457</v>
      </c>
      <c r="D37" s="171" t="s">
        <v>1472</v>
      </c>
      <c r="E37" s="366">
        <v>4000</v>
      </c>
      <c r="F37" s="204">
        <f>E37*こちらの注文書シートをご利用ください!$H$9</f>
        <v>0</v>
      </c>
      <c r="G37" s="205"/>
      <c r="H37" s="206"/>
      <c r="I37" s="296"/>
      <c r="J37" s="169" t="s">
        <v>1605</v>
      </c>
    </row>
    <row r="38" spans="1:10" x14ac:dyDescent="0.15">
      <c r="A38" s="438"/>
      <c r="B38" s="167" t="s">
        <v>227</v>
      </c>
      <c r="C38" s="174" t="s">
        <v>249</v>
      </c>
      <c r="D38" s="170" t="s">
        <v>709</v>
      </c>
      <c r="E38" s="366">
        <v>2000</v>
      </c>
      <c r="F38" s="204">
        <f>E38*こちらの注文書シートをご利用ください!$H$9</f>
        <v>0</v>
      </c>
      <c r="G38" s="205"/>
      <c r="H38" s="206"/>
      <c r="I38" s="296"/>
      <c r="J38" s="169" t="s">
        <v>1093</v>
      </c>
    </row>
    <row r="39" spans="1:10" x14ac:dyDescent="0.15">
      <c r="A39" s="439"/>
      <c r="B39" s="230" t="s">
        <v>204</v>
      </c>
      <c r="C39" s="232" t="s">
        <v>249</v>
      </c>
      <c r="D39" s="233" t="s">
        <v>710</v>
      </c>
      <c r="E39" s="368">
        <v>2000</v>
      </c>
      <c r="F39" s="204">
        <f>E39*こちらの注文書シートをご利用ください!$H$9</f>
        <v>0</v>
      </c>
      <c r="G39" s="219"/>
      <c r="H39" s="220"/>
      <c r="I39" s="341"/>
      <c r="J39" s="221" t="s">
        <v>1094</v>
      </c>
    </row>
    <row r="40" spans="1:10" x14ac:dyDescent="0.15">
      <c r="A40" s="440">
        <v>18</v>
      </c>
      <c r="B40" s="236" t="s">
        <v>206</v>
      </c>
      <c r="C40" s="236" t="s">
        <v>228</v>
      </c>
      <c r="D40" s="236" t="s">
        <v>711</v>
      </c>
      <c r="E40" s="297">
        <v>1500</v>
      </c>
      <c r="F40" s="204">
        <f>E40*こちらの注文書シートをご利用ください!$H$9</f>
        <v>0</v>
      </c>
      <c r="G40" s="214"/>
      <c r="H40" s="215"/>
      <c r="I40" s="298"/>
      <c r="J40" s="216" t="s">
        <v>1292</v>
      </c>
    </row>
    <row r="41" spans="1:10" x14ac:dyDescent="0.15">
      <c r="A41" s="441"/>
      <c r="B41" s="170" t="s">
        <v>207</v>
      </c>
      <c r="C41" s="170" t="s">
        <v>228</v>
      </c>
      <c r="D41" s="170" t="s">
        <v>712</v>
      </c>
      <c r="E41" s="295">
        <v>1500</v>
      </c>
      <c r="F41" s="204">
        <f>E41*こちらの注文書シートをご利用ください!$H$9</f>
        <v>0</v>
      </c>
      <c r="G41" s="205"/>
      <c r="H41" s="206"/>
      <c r="I41" s="296"/>
      <c r="J41" s="169" t="s">
        <v>1293</v>
      </c>
    </row>
    <row r="42" spans="1:10" x14ac:dyDescent="0.15">
      <c r="A42" s="441"/>
      <c r="B42" s="170" t="s">
        <v>208</v>
      </c>
      <c r="C42" s="170" t="s">
        <v>228</v>
      </c>
      <c r="D42" s="170" t="s">
        <v>713</v>
      </c>
      <c r="E42" s="295">
        <v>1500</v>
      </c>
      <c r="F42" s="204">
        <f>E42*こちらの注文書シートをご利用ください!$H$9</f>
        <v>0</v>
      </c>
      <c r="G42" s="205"/>
      <c r="H42" s="206"/>
      <c r="I42" s="296"/>
      <c r="J42" s="169" t="s">
        <v>1294</v>
      </c>
    </row>
    <row r="43" spans="1:10" x14ac:dyDescent="0.15">
      <c r="A43" s="442"/>
      <c r="B43" s="233" t="s">
        <v>209</v>
      </c>
      <c r="C43" s="233" t="s">
        <v>228</v>
      </c>
      <c r="D43" s="233" t="s">
        <v>714</v>
      </c>
      <c r="E43" s="340">
        <v>1500</v>
      </c>
      <c r="F43" s="204">
        <f>E43*こちらの注文書シートをご利用ください!$H$9</f>
        <v>0</v>
      </c>
      <c r="G43" s="219"/>
      <c r="H43" s="220"/>
      <c r="I43" s="341"/>
      <c r="J43" s="221" t="s">
        <v>1295</v>
      </c>
    </row>
    <row r="44" spans="1:10" x14ac:dyDescent="0.15">
      <c r="A44" s="440">
        <v>19</v>
      </c>
      <c r="B44" s="226" t="s">
        <v>229</v>
      </c>
      <c r="C44" s="227" t="s">
        <v>230</v>
      </c>
      <c r="D44" s="227" t="s">
        <v>715</v>
      </c>
      <c r="E44" s="297">
        <v>3000</v>
      </c>
      <c r="F44" s="204">
        <f>E44*こちらの注文書シートをご利用ください!$H$9</f>
        <v>0</v>
      </c>
      <c r="G44" s="214"/>
      <c r="H44" s="215"/>
      <c r="I44" s="298"/>
      <c r="J44" s="216" t="s">
        <v>1240</v>
      </c>
    </row>
    <row r="45" spans="1:10" x14ac:dyDescent="0.15">
      <c r="A45" s="441"/>
      <c r="B45" s="167" t="s">
        <v>185</v>
      </c>
      <c r="C45" s="173" t="s">
        <v>230</v>
      </c>
      <c r="D45" s="173" t="s">
        <v>716</v>
      </c>
      <c r="E45" s="295">
        <v>3000</v>
      </c>
      <c r="F45" s="204">
        <f>E45*こちらの注文書シートをご利用ください!$H$9</f>
        <v>0</v>
      </c>
      <c r="G45" s="205"/>
      <c r="H45" s="206"/>
      <c r="I45" s="296"/>
      <c r="J45" s="169" t="s">
        <v>1241</v>
      </c>
    </row>
    <row r="46" spans="1:10" x14ac:dyDescent="0.15">
      <c r="A46" s="441"/>
      <c r="B46" s="167" t="s">
        <v>186</v>
      </c>
      <c r="C46" s="173" t="s">
        <v>230</v>
      </c>
      <c r="D46" s="173" t="s">
        <v>717</v>
      </c>
      <c r="E46" s="295">
        <v>3000</v>
      </c>
      <c r="F46" s="204">
        <f>E46*こちらの注文書シートをご利用ください!$H$9</f>
        <v>0</v>
      </c>
      <c r="G46" s="205"/>
      <c r="H46" s="206"/>
      <c r="I46" s="296"/>
      <c r="J46" s="169" t="s">
        <v>1242</v>
      </c>
    </row>
    <row r="47" spans="1:10" x14ac:dyDescent="0.15">
      <c r="A47" s="441"/>
      <c r="B47" s="167" t="s">
        <v>187</v>
      </c>
      <c r="C47" s="173" t="s">
        <v>230</v>
      </c>
      <c r="D47" s="173" t="s">
        <v>718</v>
      </c>
      <c r="E47" s="295">
        <v>3000</v>
      </c>
      <c r="F47" s="204">
        <f>E47*こちらの注文書シートをご利用ください!$H$9</f>
        <v>0</v>
      </c>
      <c r="G47" s="205"/>
      <c r="H47" s="206"/>
      <c r="I47" s="296"/>
      <c r="J47" s="169" t="s">
        <v>1243</v>
      </c>
    </row>
    <row r="48" spans="1:10" x14ac:dyDescent="0.15">
      <c r="A48" s="441"/>
      <c r="B48" s="167" t="s">
        <v>188</v>
      </c>
      <c r="C48" s="173" t="s">
        <v>230</v>
      </c>
      <c r="D48" s="173" t="s">
        <v>719</v>
      </c>
      <c r="E48" s="295">
        <v>3000</v>
      </c>
      <c r="F48" s="204">
        <f>E48*こちらの注文書シートをご利用ください!$H$9</f>
        <v>0</v>
      </c>
      <c r="G48" s="205"/>
      <c r="H48" s="206"/>
      <c r="I48" s="296"/>
      <c r="J48" s="169" t="s">
        <v>1244</v>
      </c>
    </row>
    <row r="49" spans="1:10" x14ac:dyDescent="0.15">
      <c r="A49" s="442"/>
      <c r="B49" s="230" t="s">
        <v>189</v>
      </c>
      <c r="C49" s="231" t="s">
        <v>230</v>
      </c>
      <c r="D49" s="231" t="s">
        <v>720</v>
      </c>
      <c r="E49" s="340">
        <v>3000</v>
      </c>
      <c r="F49" s="204">
        <f>E49*こちらの注文書シートをご利用ください!$H$9</f>
        <v>0</v>
      </c>
      <c r="G49" s="219"/>
      <c r="H49" s="220"/>
      <c r="I49" s="341"/>
      <c r="J49" s="221" t="s">
        <v>1245</v>
      </c>
    </row>
    <row r="50" spans="1:10" x14ac:dyDescent="0.15">
      <c r="A50" s="440">
        <v>20</v>
      </c>
      <c r="B50" s="226" t="s">
        <v>231</v>
      </c>
      <c r="C50" s="227" t="s">
        <v>232</v>
      </c>
      <c r="D50" s="227" t="s">
        <v>721</v>
      </c>
      <c r="E50" s="297">
        <v>900</v>
      </c>
      <c r="F50" s="204">
        <f>E50*こちらの注文書シートをご利用ください!$H$9</f>
        <v>0</v>
      </c>
      <c r="G50" s="214"/>
      <c r="H50" s="215"/>
      <c r="I50" s="298"/>
      <c r="J50" s="216" t="s">
        <v>1234</v>
      </c>
    </row>
    <row r="51" spans="1:10" x14ac:dyDescent="0.15">
      <c r="A51" s="441"/>
      <c r="B51" s="167" t="s">
        <v>190</v>
      </c>
      <c r="C51" s="173" t="s">
        <v>232</v>
      </c>
      <c r="D51" s="173" t="s">
        <v>722</v>
      </c>
      <c r="E51" s="295">
        <v>900</v>
      </c>
      <c r="F51" s="204">
        <f>E51*こちらの注文書シートをご利用ください!$H$9</f>
        <v>0</v>
      </c>
      <c r="G51" s="205"/>
      <c r="H51" s="206"/>
      <c r="I51" s="296"/>
      <c r="J51" s="169" t="s">
        <v>1235</v>
      </c>
    </row>
    <row r="52" spans="1:10" x14ac:dyDescent="0.15">
      <c r="A52" s="441"/>
      <c r="B52" s="167" t="s">
        <v>191</v>
      </c>
      <c r="C52" s="173" t="s">
        <v>232</v>
      </c>
      <c r="D52" s="173" t="s">
        <v>723</v>
      </c>
      <c r="E52" s="295">
        <v>900</v>
      </c>
      <c r="F52" s="204">
        <f>E52*こちらの注文書シートをご利用ください!$H$9</f>
        <v>0</v>
      </c>
      <c r="G52" s="205"/>
      <c r="H52" s="206"/>
      <c r="I52" s="296"/>
      <c r="J52" s="169" t="s">
        <v>1236</v>
      </c>
    </row>
    <row r="53" spans="1:10" x14ac:dyDescent="0.15">
      <c r="A53" s="441"/>
      <c r="B53" s="167" t="s">
        <v>192</v>
      </c>
      <c r="C53" s="173" t="s">
        <v>232</v>
      </c>
      <c r="D53" s="173" t="s">
        <v>724</v>
      </c>
      <c r="E53" s="295">
        <v>900</v>
      </c>
      <c r="F53" s="204">
        <f>E53*こちらの注文書シートをご利用ください!$H$9</f>
        <v>0</v>
      </c>
      <c r="G53" s="205"/>
      <c r="H53" s="206"/>
      <c r="I53" s="296"/>
      <c r="J53" s="169" t="s">
        <v>1237</v>
      </c>
    </row>
    <row r="54" spans="1:10" x14ac:dyDescent="0.15">
      <c r="A54" s="441"/>
      <c r="B54" s="167" t="s">
        <v>193</v>
      </c>
      <c r="C54" s="173" t="s">
        <v>232</v>
      </c>
      <c r="D54" s="173" t="s">
        <v>725</v>
      </c>
      <c r="E54" s="295">
        <v>900</v>
      </c>
      <c r="F54" s="204">
        <f>E54*こちらの注文書シートをご利用ください!$H$9</f>
        <v>0</v>
      </c>
      <c r="G54" s="205"/>
      <c r="H54" s="206"/>
      <c r="I54" s="296"/>
      <c r="J54" s="169" t="s">
        <v>1238</v>
      </c>
    </row>
    <row r="55" spans="1:10" x14ac:dyDescent="0.15">
      <c r="A55" s="442"/>
      <c r="B55" s="230" t="s">
        <v>194</v>
      </c>
      <c r="C55" s="231" t="s">
        <v>233</v>
      </c>
      <c r="D55" s="231" t="s">
        <v>726</v>
      </c>
      <c r="E55" s="340">
        <v>900</v>
      </c>
      <c r="F55" s="204">
        <f>E55*こちらの注文書シートをご利用ください!$H$9</f>
        <v>0</v>
      </c>
      <c r="G55" s="219"/>
      <c r="H55" s="220"/>
      <c r="I55" s="341"/>
      <c r="J55" s="221" t="s">
        <v>1239</v>
      </c>
    </row>
    <row r="56" spans="1:10" x14ac:dyDescent="0.15">
      <c r="A56" s="440">
        <v>22</v>
      </c>
      <c r="B56" s="226" t="s">
        <v>266</v>
      </c>
      <c r="C56" s="227" t="s">
        <v>1500</v>
      </c>
      <c r="D56" s="227" t="s">
        <v>750</v>
      </c>
      <c r="E56" s="297">
        <v>4500</v>
      </c>
      <c r="F56" s="204">
        <f>E56*こちらの注文書シートをご利用ください!$H$9</f>
        <v>0</v>
      </c>
      <c r="G56" s="214"/>
      <c r="H56" s="215"/>
      <c r="I56" s="298"/>
      <c r="J56" s="216" t="s">
        <v>1214</v>
      </c>
    </row>
    <row r="57" spans="1:10" x14ac:dyDescent="0.15">
      <c r="A57" s="441"/>
      <c r="B57" s="167" t="s">
        <v>268</v>
      </c>
      <c r="C57" s="173" t="s">
        <v>267</v>
      </c>
      <c r="D57" s="173" t="s">
        <v>751</v>
      </c>
      <c r="E57" s="295">
        <v>4500</v>
      </c>
      <c r="F57" s="204">
        <f>E57*こちらの注文書シートをご利用ください!$H$9</f>
        <v>0</v>
      </c>
      <c r="G57" s="205"/>
      <c r="H57" s="206"/>
      <c r="I57" s="296"/>
      <c r="J57" s="169" t="s">
        <v>1215</v>
      </c>
    </row>
    <row r="58" spans="1:10" x14ac:dyDescent="0.15">
      <c r="A58" s="441"/>
      <c r="B58" s="167" t="s">
        <v>269</v>
      </c>
      <c r="C58" s="173" t="s">
        <v>267</v>
      </c>
      <c r="D58" s="173" t="s">
        <v>752</v>
      </c>
      <c r="E58" s="295">
        <v>4500</v>
      </c>
      <c r="F58" s="204">
        <f>E58*こちらの注文書シートをご利用ください!$H$9</f>
        <v>0</v>
      </c>
      <c r="G58" s="205"/>
      <c r="H58" s="206"/>
      <c r="I58" s="296"/>
      <c r="J58" s="169" t="s">
        <v>1216</v>
      </c>
    </row>
    <row r="59" spans="1:10" x14ac:dyDescent="0.15">
      <c r="A59" s="442"/>
      <c r="B59" s="230" t="s">
        <v>270</v>
      </c>
      <c r="C59" s="231" t="s">
        <v>267</v>
      </c>
      <c r="D59" s="231" t="s">
        <v>753</v>
      </c>
      <c r="E59" s="340">
        <v>4500</v>
      </c>
      <c r="F59" s="204">
        <f>E59*こちらの注文書シートをご利用ください!$H$9</f>
        <v>0</v>
      </c>
      <c r="G59" s="219"/>
      <c r="H59" s="220"/>
      <c r="I59" s="341"/>
      <c r="J59" s="221" t="s">
        <v>1217</v>
      </c>
    </row>
    <row r="60" spans="1:10" x14ac:dyDescent="0.15">
      <c r="A60" s="440">
        <v>24</v>
      </c>
      <c r="B60" s="226" t="s">
        <v>258</v>
      </c>
      <c r="C60" s="227" t="s">
        <v>259</v>
      </c>
      <c r="D60" s="227" t="s">
        <v>744</v>
      </c>
      <c r="E60" s="297">
        <v>5000</v>
      </c>
      <c r="F60" s="204">
        <f>E60*こちらの注文書シートをご利用ください!$H$9</f>
        <v>0</v>
      </c>
      <c r="G60" s="214"/>
      <c r="H60" s="215"/>
      <c r="I60" s="298"/>
      <c r="J60" s="216" t="s">
        <v>1285</v>
      </c>
    </row>
    <row r="61" spans="1:10" x14ac:dyDescent="0.15">
      <c r="A61" s="441"/>
      <c r="B61" s="167" t="s">
        <v>260</v>
      </c>
      <c r="C61" s="173" t="s">
        <v>259</v>
      </c>
      <c r="D61" s="173" t="s">
        <v>745</v>
      </c>
      <c r="E61" s="295">
        <v>5000</v>
      </c>
      <c r="F61" s="204">
        <f>E61*こちらの注文書シートをご利用ください!$H$9</f>
        <v>0</v>
      </c>
      <c r="G61" s="205"/>
      <c r="H61" s="206"/>
      <c r="I61" s="296"/>
      <c r="J61" s="169" t="s">
        <v>1286</v>
      </c>
    </row>
    <row r="62" spans="1:10" x14ac:dyDescent="0.15">
      <c r="A62" s="441"/>
      <c r="B62" s="167" t="s">
        <v>261</v>
      </c>
      <c r="C62" s="173" t="s">
        <v>259</v>
      </c>
      <c r="D62" s="173" t="s">
        <v>746</v>
      </c>
      <c r="E62" s="295">
        <v>5000</v>
      </c>
      <c r="F62" s="204">
        <f>E62*こちらの注文書シートをご利用ください!$H$9</f>
        <v>0</v>
      </c>
      <c r="G62" s="205"/>
      <c r="H62" s="206"/>
      <c r="I62" s="296"/>
      <c r="J62" s="169" t="s">
        <v>1287</v>
      </c>
    </row>
    <row r="63" spans="1:10" x14ac:dyDescent="0.15">
      <c r="A63" s="441"/>
      <c r="B63" s="167" t="s">
        <v>262</v>
      </c>
      <c r="C63" s="173" t="s">
        <v>259</v>
      </c>
      <c r="D63" s="173" t="s">
        <v>747</v>
      </c>
      <c r="E63" s="295">
        <v>5000</v>
      </c>
      <c r="F63" s="204">
        <f>E63*こちらの注文書シートをご利用ください!$H$9</f>
        <v>0</v>
      </c>
      <c r="G63" s="205"/>
      <c r="H63" s="206"/>
      <c r="I63" s="296"/>
      <c r="J63" s="169" t="s">
        <v>1288</v>
      </c>
    </row>
    <row r="64" spans="1:10" x14ac:dyDescent="0.15">
      <c r="A64" s="441"/>
      <c r="B64" s="170" t="s">
        <v>263</v>
      </c>
      <c r="C64" s="170" t="s">
        <v>264</v>
      </c>
      <c r="D64" s="170" t="s">
        <v>748</v>
      </c>
      <c r="E64" s="295">
        <v>5000</v>
      </c>
      <c r="F64" s="204">
        <f>E64*こちらの注文書シートをご利用ください!$H$9</f>
        <v>0</v>
      </c>
      <c r="G64" s="205"/>
      <c r="H64" s="206"/>
      <c r="I64" s="296"/>
      <c r="J64" s="169" t="s">
        <v>1289</v>
      </c>
    </row>
    <row r="65" spans="1:10" x14ac:dyDescent="0.15">
      <c r="A65" s="442"/>
      <c r="B65" s="233" t="s">
        <v>265</v>
      </c>
      <c r="C65" s="233" t="s">
        <v>264</v>
      </c>
      <c r="D65" s="233" t="s">
        <v>749</v>
      </c>
      <c r="E65" s="340">
        <v>5000</v>
      </c>
      <c r="F65" s="204">
        <f>E65*こちらの注文書シートをご利用ください!$H$9</f>
        <v>0</v>
      </c>
      <c r="G65" s="219"/>
      <c r="H65" s="220"/>
      <c r="I65" s="341"/>
      <c r="J65" s="221" t="s">
        <v>1290</v>
      </c>
    </row>
    <row r="66" spans="1:10" x14ac:dyDescent="0.15">
      <c r="A66" s="440">
        <v>26</v>
      </c>
      <c r="B66" s="226" t="s">
        <v>256</v>
      </c>
      <c r="C66" s="227" t="s">
        <v>257</v>
      </c>
      <c r="D66" s="227" t="s">
        <v>743</v>
      </c>
      <c r="E66" s="297">
        <v>4000</v>
      </c>
      <c r="F66" s="204">
        <f>E66*こちらの注文書シートをご利用ください!$H$9</f>
        <v>0</v>
      </c>
      <c r="G66" s="214"/>
      <c r="H66" s="215"/>
      <c r="I66" s="298"/>
      <c r="J66" s="216" t="s">
        <v>1232</v>
      </c>
    </row>
    <row r="67" spans="1:10" x14ac:dyDescent="0.15">
      <c r="A67" s="441"/>
      <c r="B67" s="175" t="s">
        <v>1501</v>
      </c>
      <c r="C67" s="176" t="s">
        <v>1502</v>
      </c>
      <c r="D67" s="171" t="s">
        <v>1503</v>
      </c>
      <c r="E67" s="366">
        <v>4000</v>
      </c>
      <c r="F67" s="204">
        <f>E67*こちらの注文書シートをご利用ください!$H$9</f>
        <v>0</v>
      </c>
      <c r="G67" s="205"/>
      <c r="H67" s="206"/>
      <c r="I67" s="296"/>
      <c r="J67" s="169" t="s">
        <v>1615</v>
      </c>
    </row>
    <row r="68" spans="1:10" x14ac:dyDescent="0.15">
      <c r="A68" s="441"/>
      <c r="B68" s="167" t="s">
        <v>95</v>
      </c>
      <c r="C68" s="173" t="s">
        <v>358</v>
      </c>
      <c r="D68" s="173" t="s">
        <v>805</v>
      </c>
      <c r="E68" s="295">
        <v>2700</v>
      </c>
      <c r="F68" s="207">
        <v>1620</v>
      </c>
      <c r="G68" s="205" t="s">
        <v>124</v>
      </c>
      <c r="H68" s="208" t="s">
        <v>124</v>
      </c>
      <c r="I68" s="208" t="s">
        <v>124</v>
      </c>
      <c r="J68" s="169" t="s">
        <v>1441</v>
      </c>
    </row>
    <row r="69" spans="1:10" x14ac:dyDescent="0.15">
      <c r="A69" s="441"/>
      <c r="B69" s="167" t="s">
        <v>125</v>
      </c>
      <c r="C69" s="173" t="s">
        <v>358</v>
      </c>
      <c r="D69" s="173" t="s">
        <v>806</v>
      </c>
      <c r="E69" s="295">
        <v>2700</v>
      </c>
      <c r="F69" s="207">
        <v>1620</v>
      </c>
      <c r="G69" s="205" t="s">
        <v>124</v>
      </c>
      <c r="H69" s="208" t="s">
        <v>124</v>
      </c>
      <c r="I69" s="208" t="s">
        <v>124</v>
      </c>
      <c r="J69" s="169" t="s">
        <v>1442</v>
      </c>
    </row>
    <row r="70" spans="1:10" x14ac:dyDescent="0.15">
      <c r="A70" s="441"/>
      <c r="B70" s="167" t="s">
        <v>359</v>
      </c>
      <c r="C70" s="173" t="s">
        <v>360</v>
      </c>
      <c r="D70" s="173" t="s">
        <v>805</v>
      </c>
      <c r="E70" s="295">
        <v>2200</v>
      </c>
      <c r="F70" s="207">
        <v>1320</v>
      </c>
      <c r="G70" s="205" t="s">
        <v>124</v>
      </c>
      <c r="H70" s="208" t="s">
        <v>124</v>
      </c>
      <c r="I70" s="208" t="s">
        <v>124</v>
      </c>
      <c r="J70" s="169" t="s">
        <v>1443</v>
      </c>
    </row>
    <row r="71" spans="1:10" x14ac:dyDescent="0.15">
      <c r="A71" s="441"/>
      <c r="B71" s="167" t="s">
        <v>361</v>
      </c>
      <c r="C71" s="173" t="s">
        <v>362</v>
      </c>
      <c r="D71" s="173" t="s">
        <v>807</v>
      </c>
      <c r="E71" s="295">
        <v>2200</v>
      </c>
      <c r="F71" s="207">
        <v>1320</v>
      </c>
      <c r="G71" s="205" t="s">
        <v>126</v>
      </c>
      <c r="H71" s="208" t="s">
        <v>124</v>
      </c>
      <c r="I71" s="208" t="s">
        <v>124</v>
      </c>
      <c r="J71" s="169" t="s">
        <v>1444</v>
      </c>
    </row>
    <row r="72" spans="1:10" x14ac:dyDescent="0.15">
      <c r="A72" s="441"/>
      <c r="B72" s="167" t="s">
        <v>363</v>
      </c>
      <c r="C72" s="173" t="s">
        <v>364</v>
      </c>
      <c r="D72" s="173" t="s">
        <v>808</v>
      </c>
      <c r="E72" s="295">
        <v>1500</v>
      </c>
      <c r="F72" s="207">
        <v>900</v>
      </c>
      <c r="G72" s="205" t="s">
        <v>124</v>
      </c>
      <c r="H72" s="208" t="s">
        <v>124</v>
      </c>
      <c r="I72" s="208" t="s">
        <v>124</v>
      </c>
      <c r="J72" s="169" t="s">
        <v>1446</v>
      </c>
    </row>
    <row r="73" spans="1:10" x14ac:dyDescent="0.15">
      <c r="A73" s="442"/>
      <c r="B73" s="230" t="s">
        <v>365</v>
      </c>
      <c r="C73" s="231" t="s">
        <v>364</v>
      </c>
      <c r="D73" s="231" t="s">
        <v>809</v>
      </c>
      <c r="E73" s="340">
        <v>1500</v>
      </c>
      <c r="F73" s="241">
        <v>900</v>
      </c>
      <c r="G73" s="219" t="s">
        <v>124</v>
      </c>
      <c r="H73" s="242" t="s">
        <v>124</v>
      </c>
      <c r="I73" s="242" t="s">
        <v>124</v>
      </c>
      <c r="J73" s="221" t="s">
        <v>1447</v>
      </c>
    </row>
    <row r="74" spans="1:10" x14ac:dyDescent="0.15">
      <c r="A74" s="403">
        <v>27</v>
      </c>
      <c r="B74" s="243" t="s">
        <v>271</v>
      </c>
      <c r="C74" s="244" t="s">
        <v>272</v>
      </c>
      <c r="D74" s="243" t="s">
        <v>754</v>
      </c>
      <c r="E74" s="373">
        <v>10000</v>
      </c>
      <c r="F74" s="245">
        <f>E74*こちらの注文書シートをご利用ください!$H$9</f>
        <v>0</v>
      </c>
      <c r="G74" s="246"/>
      <c r="H74" s="247"/>
      <c r="I74" s="386"/>
      <c r="J74" s="396" t="s">
        <v>1181</v>
      </c>
    </row>
    <row r="75" spans="1:10" x14ac:dyDescent="0.15">
      <c r="A75" s="440">
        <v>28</v>
      </c>
      <c r="B75" s="226" t="s">
        <v>273</v>
      </c>
      <c r="C75" s="227" t="s">
        <v>274</v>
      </c>
      <c r="D75" s="227" t="s">
        <v>755</v>
      </c>
      <c r="E75" s="297">
        <v>1200</v>
      </c>
      <c r="F75" s="245">
        <f>E75*こちらの注文書シートをご利用ください!$H$9</f>
        <v>0</v>
      </c>
      <c r="G75" s="214"/>
      <c r="H75" s="215"/>
      <c r="I75" s="298"/>
      <c r="J75" s="216" t="s">
        <v>1201</v>
      </c>
    </row>
    <row r="76" spans="1:10" x14ac:dyDescent="0.15">
      <c r="A76" s="441"/>
      <c r="B76" s="167" t="s">
        <v>144</v>
      </c>
      <c r="C76" s="173" t="s">
        <v>274</v>
      </c>
      <c r="D76" s="173" t="s">
        <v>756</v>
      </c>
      <c r="E76" s="295">
        <v>1200</v>
      </c>
      <c r="F76" s="245">
        <f>E76*こちらの注文書シートをご利用ください!$H$9</f>
        <v>0</v>
      </c>
      <c r="G76" s="205"/>
      <c r="H76" s="206"/>
      <c r="I76" s="296"/>
      <c r="J76" s="169" t="s">
        <v>1202</v>
      </c>
    </row>
    <row r="77" spans="1:10" x14ac:dyDescent="0.15">
      <c r="A77" s="441"/>
      <c r="B77" s="167" t="s">
        <v>145</v>
      </c>
      <c r="C77" s="173" t="s">
        <v>274</v>
      </c>
      <c r="D77" s="173" t="s">
        <v>757</v>
      </c>
      <c r="E77" s="295">
        <v>1200</v>
      </c>
      <c r="F77" s="245">
        <f>E77*こちらの注文書シートをご利用ください!$H$9</f>
        <v>0</v>
      </c>
      <c r="G77" s="205"/>
      <c r="H77" s="206"/>
      <c r="I77" s="296"/>
      <c r="J77" s="169" t="s">
        <v>1203</v>
      </c>
    </row>
    <row r="78" spans="1:10" ht="14.25" customHeight="1" x14ac:dyDescent="0.15">
      <c r="A78" s="441"/>
      <c r="B78" s="167" t="s">
        <v>275</v>
      </c>
      <c r="C78" s="173" t="s">
        <v>276</v>
      </c>
      <c r="D78" s="173" t="s">
        <v>755</v>
      </c>
      <c r="E78" s="295">
        <v>2400</v>
      </c>
      <c r="F78" s="245">
        <f>E78*こちらの注文書シートをご利用ください!$H$9</f>
        <v>0</v>
      </c>
      <c r="G78" s="205"/>
      <c r="H78" s="206"/>
      <c r="I78" s="296"/>
      <c r="J78" s="169" t="s">
        <v>1204</v>
      </c>
    </row>
    <row r="79" spans="1:10" x14ac:dyDescent="0.15">
      <c r="A79" s="441"/>
      <c r="B79" s="167" t="s">
        <v>277</v>
      </c>
      <c r="C79" s="173" t="s">
        <v>276</v>
      </c>
      <c r="D79" s="173" t="s">
        <v>756</v>
      </c>
      <c r="E79" s="295">
        <v>2400</v>
      </c>
      <c r="F79" s="245">
        <f>E79*こちらの注文書シートをご利用ください!$H$9</f>
        <v>0</v>
      </c>
      <c r="G79" s="205"/>
      <c r="H79" s="206"/>
      <c r="I79" s="296"/>
      <c r="J79" s="169" t="s">
        <v>1205</v>
      </c>
    </row>
    <row r="80" spans="1:10" x14ac:dyDescent="0.15">
      <c r="A80" s="441"/>
      <c r="B80" s="167" t="s">
        <v>278</v>
      </c>
      <c r="C80" s="173" t="s">
        <v>276</v>
      </c>
      <c r="D80" s="173" t="s">
        <v>757</v>
      </c>
      <c r="E80" s="295">
        <v>2400</v>
      </c>
      <c r="F80" s="245">
        <f>E80*こちらの注文書シートをご利用ください!$H$9</f>
        <v>0</v>
      </c>
      <c r="G80" s="205"/>
      <c r="H80" s="206"/>
      <c r="I80" s="296"/>
      <c r="J80" s="169" t="s">
        <v>1206</v>
      </c>
    </row>
    <row r="81" spans="1:10" x14ac:dyDescent="0.15">
      <c r="A81" s="441"/>
      <c r="B81" s="167" t="s">
        <v>279</v>
      </c>
      <c r="C81" s="167" t="s">
        <v>280</v>
      </c>
      <c r="D81" s="167" t="s">
        <v>755</v>
      </c>
      <c r="E81" s="295">
        <v>4000</v>
      </c>
      <c r="F81" s="245">
        <f>E81*こちらの注文書シートをご利用ください!$H$9</f>
        <v>0</v>
      </c>
      <c r="G81" s="205"/>
      <c r="H81" s="206"/>
      <c r="I81" s="296"/>
      <c r="J81" s="169" t="s">
        <v>1207</v>
      </c>
    </row>
    <row r="82" spans="1:10" x14ac:dyDescent="0.15">
      <c r="A82" s="441"/>
      <c r="B82" s="167" t="s">
        <v>281</v>
      </c>
      <c r="C82" s="167" t="s">
        <v>280</v>
      </c>
      <c r="D82" s="167" t="s">
        <v>756</v>
      </c>
      <c r="E82" s="295">
        <v>4000</v>
      </c>
      <c r="F82" s="245">
        <f>E82*こちらの注文書シートをご利用ください!$H$9</f>
        <v>0</v>
      </c>
      <c r="G82" s="205"/>
      <c r="H82" s="206"/>
      <c r="I82" s="296"/>
      <c r="J82" s="169" t="s">
        <v>1208</v>
      </c>
    </row>
    <row r="83" spans="1:10" x14ac:dyDescent="0.15">
      <c r="A83" s="442"/>
      <c r="B83" s="230" t="s">
        <v>282</v>
      </c>
      <c r="C83" s="230" t="s">
        <v>280</v>
      </c>
      <c r="D83" s="230" t="s">
        <v>757</v>
      </c>
      <c r="E83" s="340">
        <v>4000</v>
      </c>
      <c r="F83" s="245">
        <f>E83*こちらの注文書シートをご利用ください!$H$9</f>
        <v>0</v>
      </c>
      <c r="G83" s="219"/>
      <c r="H83" s="220"/>
      <c r="I83" s="341"/>
      <c r="J83" s="221" t="s">
        <v>1209</v>
      </c>
    </row>
    <row r="84" spans="1:10" x14ac:dyDescent="0.15">
      <c r="A84" s="440">
        <v>30</v>
      </c>
      <c r="B84" s="226" t="s">
        <v>283</v>
      </c>
      <c r="C84" s="227" t="s">
        <v>284</v>
      </c>
      <c r="D84" s="227" t="s">
        <v>758</v>
      </c>
      <c r="E84" s="297">
        <v>1000</v>
      </c>
      <c r="F84" s="245">
        <f>E84*こちらの注文書シートをご利用ください!$H$9</f>
        <v>0</v>
      </c>
      <c r="G84" s="214"/>
      <c r="H84" s="215"/>
      <c r="I84" s="298"/>
      <c r="J84" s="216" t="s">
        <v>1188</v>
      </c>
    </row>
    <row r="85" spans="1:10" x14ac:dyDescent="0.15">
      <c r="A85" s="441"/>
      <c r="B85" s="167" t="s">
        <v>285</v>
      </c>
      <c r="C85" s="173" t="s">
        <v>284</v>
      </c>
      <c r="D85" s="173" t="s">
        <v>759</v>
      </c>
      <c r="E85" s="295">
        <v>1000</v>
      </c>
      <c r="F85" s="245">
        <f>E85*こちらの注文書シートをご利用ください!$H$9</f>
        <v>0</v>
      </c>
      <c r="G85" s="205"/>
      <c r="H85" s="206"/>
      <c r="I85" s="296"/>
      <c r="J85" s="169" t="s">
        <v>1189</v>
      </c>
    </row>
    <row r="86" spans="1:10" x14ac:dyDescent="0.15">
      <c r="A86" s="441"/>
      <c r="B86" s="167" t="s">
        <v>286</v>
      </c>
      <c r="C86" s="173" t="s">
        <v>284</v>
      </c>
      <c r="D86" s="173" t="s">
        <v>760</v>
      </c>
      <c r="E86" s="295">
        <v>1000</v>
      </c>
      <c r="F86" s="245">
        <f>E86*こちらの注文書シートをご利用ください!$H$9</f>
        <v>0</v>
      </c>
      <c r="G86" s="205"/>
      <c r="H86" s="206"/>
      <c r="I86" s="296"/>
      <c r="J86" s="169" t="s">
        <v>1190</v>
      </c>
    </row>
    <row r="87" spans="1:10" x14ac:dyDescent="0.15">
      <c r="A87" s="441"/>
      <c r="B87" s="167" t="s">
        <v>287</v>
      </c>
      <c r="C87" s="173" t="s">
        <v>288</v>
      </c>
      <c r="D87" s="173" t="s">
        <v>761</v>
      </c>
      <c r="E87" s="295">
        <v>1000</v>
      </c>
      <c r="F87" s="245">
        <f>E87*こちらの注文書シートをご利用ください!$H$9</f>
        <v>0</v>
      </c>
      <c r="G87" s="205"/>
      <c r="H87" s="206"/>
      <c r="I87" s="296"/>
      <c r="J87" s="169" t="s">
        <v>1248</v>
      </c>
    </row>
    <row r="88" spans="1:10" x14ac:dyDescent="0.15">
      <c r="A88" s="441"/>
      <c r="B88" s="167" t="s">
        <v>289</v>
      </c>
      <c r="C88" s="173" t="s">
        <v>288</v>
      </c>
      <c r="D88" s="173" t="s">
        <v>762</v>
      </c>
      <c r="E88" s="295">
        <v>1000</v>
      </c>
      <c r="F88" s="245">
        <f>E88*こちらの注文書シートをご利用ください!$H$9</f>
        <v>0</v>
      </c>
      <c r="G88" s="205"/>
      <c r="H88" s="206"/>
      <c r="I88" s="296"/>
      <c r="J88" s="169" t="s">
        <v>1249</v>
      </c>
    </row>
    <row r="89" spans="1:10" x14ac:dyDescent="0.15">
      <c r="A89" s="442"/>
      <c r="B89" s="230" t="s">
        <v>290</v>
      </c>
      <c r="C89" s="231" t="s">
        <v>288</v>
      </c>
      <c r="D89" s="231" t="s">
        <v>763</v>
      </c>
      <c r="E89" s="340">
        <v>1000</v>
      </c>
      <c r="F89" s="245">
        <f>E89*こちらの注文書シートをご利用ください!$H$9</f>
        <v>0</v>
      </c>
      <c r="G89" s="219"/>
      <c r="H89" s="220"/>
      <c r="I89" s="341"/>
      <c r="J89" s="221" t="s">
        <v>1250</v>
      </c>
    </row>
    <row r="90" spans="1:10" x14ac:dyDescent="0.15">
      <c r="A90" s="440">
        <v>32</v>
      </c>
      <c r="B90" s="226" t="s">
        <v>291</v>
      </c>
      <c r="C90" s="227" t="s">
        <v>292</v>
      </c>
      <c r="D90" s="226" t="s">
        <v>729</v>
      </c>
      <c r="E90" s="297">
        <v>3000</v>
      </c>
      <c r="F90" s="245">
        <f>E90*こちらの注文書シートをご利用ください!$H$9</f>
        <v>0</v>
      </c>
      <c r="G90" s="214"/>
      <c r="H90" s="215"/>
      <c r="I90" s="298"/>
      <c r="J90" s="216" t="s">
        <v>1179</v>
      </c>
    </row>
    <row r="91" spans="1:10" x14ac:dyDescent="0.15">
      <c r="A91" s="441"/>
      <c r="B91" s="167" t="s">
        <v>293</v>
      </c>
      <c r="C91" s="173" t="s">
        <v>292</v>
      </c>
      <c r="D91" s="167" t="s">
        <v>730</v>
      </c>
      <c r="E91" s="295">
        <v>3000</v>
      </c>
      <c r="F91" s="245">
        <f>E91*こちらの注文書シートをご利用ください!$H$9</f>
        <v>0</v>
      </c>
      <c r="G91" s="205"/>
      <c r="H91" s="206"/>
      <c r="I91" s="296"/>
      <c r="J91" s="169" t="s">
        <v>1180</v>
      </c>
    </row>
    <row r="92" spans="1:10" x14ac:dyDescent="0.15">
      <c r="A92" s="441"/>
      <c r="B92" s="167" t="s">
        <v>294</v>
      </c>
      <c r="C92" s="173" t="s">
        <v>292</v>
      </c>
      <c r="D92" s="173" t="s">
        <v>764</v>
      </c>
      <c r="E92" s="295">
        <v>3000</v>
      </c>
      <c r="F92" s="245">
        <f>E92*こちらの注文書シートをご利用ください!$H$9</f>
        <v>0</v>
      </c>
      <c r="G92" s="205"/>
      <c r="H92" s="206"/>
      <c r="I92" s="296"/>
      <c r="J92" s="169" t="s">
        <v>1186</v>
      </c>
    </row>
    <row r="93" spans="1:10" x14ac:dyDescent="0.15">
      <c r="A93" s="441"/>
      <c r="B93" s="167" t="s">
        <v>295</v>
      </c>
      <c r="C93" s="173" t="s">
        <v>292</v>
      </c>
      <c r="D93" s="173" t="s">
        <v>765</v>
      </c>
      <c r="E93" s="295">
        <v>3000</v>
      </c>
      <c r="F93" s="245">
        <f>E93*こちらの注文書シートをご利用ください!$H$9</f>
        <v>0</v>
      </c>
      <c r="G93" s="205"/>
      <c r="H93" s="206"/>
      <c r="I93" s="296"/>
      <c r="J93" s="169" t="s">
        <v>1187</v>
      </c>
    </row>
    <row r="94" spans="1:10" x14ac:dyDescent="0.15">
      <c r="A94" s="441"/>
      <c r="B94" s="167" t="s">
        <v>296</v>
      </c>
      <c r="C94" s="167" t="s">
        <v>297</v>
      </c>
      <c r="D94" s="173" t="s">
        <v>766</v>
      </c>
      <c r="E94" s="295">
        <v>3000</v>
      </c>
      <c r="F94" s="245">
        <f>E94*こちらの注文書シートをご利用ください!$H$9</f>
        <v>0</v>
      </c>
      <c r="G94" s="205"/>
      <c r="H94" s="206"/>
      <c r="I94" s="296"/>
      <c r="J94" s="169" t="s">
        <v>1259</v>
      </c>
    </row>
    <row r="95" spans="1:10" x14ac:dyDescent="0.15">
      <c r="A95" s="442"/>
      <c r="B95" s="230" t="s">
        <v>298</v>
      </c>
      <c r="C95" s="230" t="s">
        <v>297</v>
      </c>
      <c r="D95" s="231" t="s">
        <v>767</v>
      </c>
      <c r="E95" s="340">
        <v>3000</v>
      </c>
      <c r="F95" s="245">
        <f>E95*こちらの注文書シートをご利用ください!$H$9</f>
        <v>0</v>
      </c>
      <c r="G95" s="219"/>
      <c r="H95" s="220"/>
      <c r="I95" s="341"/>
      <c r="J95" s="221" t="s">
        <v>1260</v>
      </c>
    </row>
    <row r="96" spans="1:10" x14ac:dyDescent="0.15">
      <c r="A96" s="440">
        <v>33</v>
      </c>
      <c r="B96" s="238" t="s">
        <v>1504</v>
      </c>
      <c r="C96" s="239" t="s">
        <v>1505</v>
      </c>
      <c r="D96" s="211" t="s">
        <v>727</v>
      </c>
      <c r="E96" s="370">
        <v>500</v>
      </c>
      <c r="F96" s="245">
        <f>E96*こちらの注文書シートをご利用ください!$H$9</f>
        <v>0</v>
      </c>
      <c r="G96" s="214"/>
      <c r="H96" s="215"/>
      <c r="I96" s="298"/>
      <c r="J96" s="216" t="s">
        <v>1616</v>
      </c>
    </row>
    <row r="97" spans="1:10" x14ac:dyDescent="0.15">
      <c r="A97" s="441"/>
      <c r="B97" s="175" t="s">
        <v>1506</v>
      </c>
      <c r="C97" s="176" t="s">
        <v>1505</v>
      </c>
      <c r="D97" s="171" t="s">
        <v>728</v>
      </c>
      <c r="E97" s="366">
        <v>500</v>
      </c>
      <c r="F97" s="245">
        <f>E97*こちらの注文書シートをご利用ください!$H$9</f>
        <v>0</v>
      </c>
      <c r="G97" s="205"/>
      <c r="H97" s="206"/>
      <c r="I97" s="296"/>
      <c r="J97" s="169" t="s">
        <v>1617</v>
      </c>
    </row>
    <row r="98" spans="1:10" x14ac:dyDescent="0.15">
      <c r="A98" s="441"/>
      <c r="B98" s="175" t="s">
        <v>1507</v>
      </c>
      <c r="C98" s="176" t="s">
        <v>1505</v>
      </c>
      <c r="D98" s="171" t="s">
        <v>810</v>
      </c>
      <c r="E98" s="366">
        <v>500</v>
      </c>
      <c r="F98" s="245">
        <f>E98*こちらの注文書シートをご利用ください!$H$9</f>
        <v>0</v>
      </c>
      <c r="G98" s="205"/>
      <c r="H98" s="206"/>
      <c r="I98" s="296"/>
      <c r="J98" s="169" t="s">
        <v>1618</v>
      </c>
    </row>
    <row r="99" spans="1:10" x14ac:dyDescent="0.15">
      <c r="A99" s="441"/>
      <c r="B99" s="175" t="s">
        <v>1508</v>
      </c>
      <c r="C99" s="176" t="s">
        <v>1505</v>
      </c>
      <c r="D99" s="171" t="s">
        <v>811</v>
      </c>
      <c r="E99" s="366">
        <v>500</v>
      </c>
      <c r="F99" s="245">
        <f>E99*こちらの注文書シートをご利用ください!$H$9</f>
        <v>0</v>
      </c>
      <c r="G99" s="205"/>
      <c r="H99" s="206"/>
      <c r="I99" s="296"/>
      <c r="J99" s="169" t="s">
        <v>1619</v>
      </c>
    </row>
    <row r="100" spans="1:10" x14ac:dyDescent="0.15">
      <c r="A100" s="441"/>
      <c r="B100" s="175" t="s">
        <v>1509</v>
      </c>
      <c r="C100" s="176" t="s">
        <v>1510</v>
      </c>
      <c r="D100" s="171" t="s">
        <v>727</v>
      </c>
      <c r="E100" s="366">
        <v>1000</v>
      </c>
      <c r="F100" s="245">
        <f>E100*こちらの注文書シートをご利用ください!$H$9</f>
        <v>0</v>
      </c>
      <c r="G100" s="205"/>
      <c r="H100" s="206"/>
      <c r="I100" s="296"/>
      <c r="J100" s="169" t="s">
        <v>1620</v>
      </c>
    </row>
    <row r="101" spans="1:10" x14ac:dyDescent="0.15">
      <c r="A101" s="441"/>
      <c r="B101" s="169" t="s">
        <v>1511</v>
      </c>
      <c r="C101" s="176" t="s">
        <v>1510</v>
      </c>
      <c r="D101" s="171" t="s">
        <v>728</v>
      </c>
      <c r="E101" s="366">
        <v>1000</v>
      </c>
      <c r="F101" s="245">
        <f>E101*こちらの注文書シートをご利用ください!$H$9</f>
        <v>0</v>
      </c>
      <c r="G101" s="205"/>
      <c r="H101" s="206"/>
      <c r="I101" s="296"/>
      <c r="J101" s="169" t="s">
        <v>1621</v>
      </c>
    </row>
    <row r="102" spans="1:10" x14ac:dyDescent="0.15">
      <c r="A102" s="441"/>
      <c r="B102" s="169" t="s">
        <v>1512</v>
      </c>
      <c r="C102" s="176" t="s">
        <v>1510</v>
      </c>
      <c r="D102" s="171" t="s">
        <v>810</v>
      </c>
      <c r="E102" s="366">
        <v>1000</v>
      </c>
      <c r="F102" s="245">
        <f>E102*こちらの注文書シートをご利用ください!$H$9</f>
        <v>0</v>
      </c>
      <c r="G102" s="205"/>
      <c r="H102" s="206"/>
      <c r="I102" s="296"/>
      <c r="J102" s="169" t="s">
        <v>1622</v>
      </c>
    </row>
    <row r="103" spans="1:10" x14ac:dyDescent="0.15">
      <c r="A103" s="442"/>
      <c r="B103" s="221" t="s">
        <v>1513</v>
      </c>
      <c r="C103" s="248" t="s">
        <v>1510</v>
      </c>
      <c r="D103" s="217" t="s">
        <v>811</v>
      </c>
      <c r="E103" s="368">
        <v>1000</v>
      </c>
      <c r="F103" s="245">
        <f>E103*こちらの注文書シートをご利用ください!$H$9</f>
        <v>0</v>
      </c>
      <c r="G103" s="219"/>
      <c r="H103" s="220"/>
      <c r="I103" s="341"/>
      <c r="J103" s="221" t="s">
        <v>1623</v>
      </c>
    </row>
    <row r="104" spans="1:10" x14ac:dyDescent="0.15">
      <c r="A104" s="440">
        <v>34</v>
      </c>
      <c r="B104" s="236" t="s">
        <v>46</v>
      </c>
      <c r="C104" s="240" t="s">
        <v>299</v>
      </c>
      <c r="D104" s="226" t="s">
        <v>768</v>
      </c>
      <c r="E104" s="297">
        <v>800</v>
      </c>
      <c r="F104" s="245">
        <f>E104*こちらの注文書シートをご利用ください!$H$9</f>
        <v>0</v>
      </c>
      <c r="G104" s="214"/>
      <c r="H104" s="215"/>
      <c r="I104" s="298"/>
      <c r="J104" s="216" t="s">
        <v>1177</v>
      </c>
    </row>
    <row r="105" spans="1:10" x14ac:dyDescent="0.15">
      <c r="A105" s="441"/>
      <c r="B105" s="170" t="s">
        <v>47</v>
      </c>
      <c r="C105" s="178" t="s">
        <v>299</v>
      </c>
      <c r="D105" s="167" t="s">
        <v>730</v>
      </c>
      <c r="E105" s="295">
        <v>800</v>
      </c>
      <c r="F105" s="245">
        <f>E105*こちらの注文書シートをご利用ください!$H$9</f>
        <v>0</v>
      </c>
      <c r="G105" s="205"/>
      <c r="H105" s="206"/>
      <c r="I105" s="296"/>
      <c r="J105" s="169" t="s">
        <v>1178</v>
      </c>
    </row>
    <row r="106" spans="1:10" x14ac:dyDescent="0.15">
      <c r="A106" s="441"/>
      <c r="B106" s="167" t="s">
        <v>300</v>
      </c>
      <c r="C106" s="178" t="s">
        <v>299</v>
      </c>
      <c r="D106" s="173" t="s">
        <v>769</v>
      </c>
      <c r="E106" s="295">
        <v>800</v>
      </c>
      <c r="F106" s="245">
        <f>E106*こちらの注文書シートをご利用ください!$H$9</f>
        <v>0</v>
      </c>
      <c r="G106" s="205"/>
      <c r="H106" s="206"/>
      <c r="I106" s="296"/>
      <c r="J106" s="169" t="s">
        <v>1184</v>
      </c>
    </row>
    <row r="107" spans="1:10" x14ac:dyDescent="0.15">
      <c r="A107" s="441"/>
      <c r="B107" s="167" t="s">
        <v>301</v>
      </c>
      <c r="C107" s="178" t="s">
        <v>299</v>
      </c>
      <c r="D107" s="173" t="s">
        <v>770</v>
      </c>
      <c r="E107" s="295">
        <v>800</v>
      </c>
      <c r="F107" s="245">
        <f>E107*こちらの注文書シートをご利用ください!$H$9</f>
        <v>0</v>
      </c>
      <c r="G107" s="205"/>
      <c r="H107" s="206"/>
      <c r="I107" s="296"/>
      <c r="J107" s="169" t="s">
        <v>1185</v>
      </c>
    </row>
    <row r="108" spans="1:10" x14ac:dyDescent="0.15">
      <c r="A108" s="441"/>
      <c r="B108" s="167" t="s">
        <v>302</v>
      </c>
      <c r="C108" s="231" t="s">
        <v>303</v>
      </c>
      <c r="D108" s="167" t="s">
        <v>771</v>
      </c>
      <c r="E108" s="295">
        <v>800</v>
      </c>
      <c r="F108" s="245">
        <f>E108*こちらの注文書シートをご利用ください!$H$9</f>
        <v>0</v>
      </c>
      <c r="G108" s="205"/>
      <c r="H108" s="206"/>
      <c r="I108" s="296"/>
      <c r="J108" s="169" t="s">
        <v>1246</v>
      </c>
    </row>
    <row r="109" spans="1:10" x14ac:dyDescent="0.15">
      <c r="A109" s="442"/>
      <c r="B109" s="230" t="s">
        <v>304</v>
      </c>
      <c r="C109" s="243" t="s">
        <v>303</v>
      </c>
      <c r="D109" s="230" t="s">
        <v>772</v>
      </c>
      <c r="E109" s="340">
        <v>800</v>
      </c>
      <c r="F109" s="245">
        <f>E109*こちらの注文書シートをご利用ください!$H$9</f>
        <v>0</v>
      </c>
      <c r="G109" s="219"/>
      <c r="H109" s="220"/>
      <c r="I109" s="341"/>
      <c r="J109" s="221" t="s">
        <v>1247</v>
      </c>
    </row>
    <row r="110" spans="1:10" x14ac:dyDescent="0.15">
      <c r="A110" s="440">
        <v>35</v>
      </c>
      <c r="B110" s="226" t="s">
        <v>305</v>
      </c>
      <c r="C110" s="226" t="s">
        <v>306</v>
      </c>
      <c r="D110" s="226" t="s">
        <v>768</v>
      </c>
      <c r="E110" s="297">
        <v>650</v>
      </c>
      <c r="F110" s="245">
        <f>E110*こちらの注文書シートをご利用ください!$H$9</f>
        <v>0</v>
      </c>
      <c r="G110" s="214"/>
      <c r="H110" s="215"/>
      <c r="I110" s="298"/>
      <c r="J110" s="216" t="s">
        <v>1383</v>
      </c>
    </row>
    <row r="111" spans="1:10" x14ac:dyDescent="0.15">
      <c r="A111" s="441"/>
      <c r="B111" s="167" t="s">
        <v>307</v>
      </c>
      <c r="C111" s="167" t="s">
        <v>306</v>
      </c>
      <c r="D111" s="167" t="s">
        <v>730</v>
      </c>
      <c r="E111" s="295">
        <v>650</v>
      </c>
      <c r="F111" s="245">
        <f>E111*こちらの注文書シートをご利用ください!$H$9</f>
        <v>0</v>
      </c>
      <c r="G111" s="205"/>
      <c r="H111" s="206"/>
      <c r="I111" s="296"/>
      <c r="J111" s="169" t="s">
        <v>1384</v>
      </c>
    </row>
    <row r="112" spans="1:10" x14ac:dyDescent="0.15">
      <c r="A112" s="441"/>
      <c r="B112" s="167" t="s">
        <v>308</v>
      </c>
      <c r="C112" s="167" t="s">
        <v>306</v>
      </c>
      <c r="D112" s="173" t="s">
        <v>769</v>
      </c>
      <c r="E112" s="295">
        <v>650</v>
      </c>
      <c r="F112" s="245">
        <f>E112*こちらの注文書シートをご利用ください!$H$9</f>
        <v>0</v>
      </c>
      <c r="G112" s="205"/>
      <c r="H112" s="206"/>
      <c r="I112" s="296"/>
      <c r="J112" s="169" t="s">
        <v>1385</v>
      </c>
    </row>
    <row r="113" spans="1:10" x14ac:dyDescent="0.15">
      <c r="A113" s="441"/>
      <c r="B113" s="167" t="s">
        <v>129</v>
      </c>
      <c r="C113" s="167" t="s">
        <v>306</v>
      </c>
      <c r="D113" s="173" t="s">
        <v>773</v>
      </c>
      <c r="E113" s="295">
        <v>650</v>
      </c>
      <c r="F113" s="245">
        <f>E113*こちらの注文書シートをご利用ください!$H$9</f>
        <v>0</v>
      </c>
      <c r="G113" s="205"/>
      <c r="H113" s="206"/>
      <c r="I113" s="296"/>
      <c r="J113" s="169" t="s">
        <v>1386</v>
      </c>
    </row>
    <row r="114" spans="1:10" x14ac:dyDescent="0.15">
      <c r="A114" s="441"/>
      <c r="B114" s="167" t="s">
        <v>309</v>
      </c>
      <c r="C114" s="178" t="s">
        <v>306</v>
      </c>
      <c r="D114" s="167" t="s">
        <v>771</v>
      </c>
      <c r="E114" s="295">
        <v>650</v>
      </c>
      <c r="F114" s="245">
        <f>E114*こちらの注文書シートをご利用ください!$H$9</f>
        <v>0</v>
      </c>
      <c r="G114" s="205"/>
      <c r="H114" s="206"/>
      <c r="I114" s="296"/>
      <c r="J114" s="169" t="s">
        <v>1395</v>
      </c>
    </row>
    <row r="115" spans="1:10" x14ac:dyDescent="0.15">
      <c r="A115" s="442"/>
      <c r="B115" s="230" t="s">
        <v>310</v>
      </c>
      <c r="C115" s="249" t="s">
        <v>306</v>
      </c>
      <c r="D115" s="230" t="s">
        <v>772</v>
      </c>
      <c r="E115" s="340">
        <v>650</v>
      </c>
      <c r="F115" s="245">
        <f>E115*こちらの注文書シートをご利用ください!$H$9</f>
        <v>0</v>
      </c>
      <c r="G115" s="219"/>
      <c r="H115" s="220"/>
      <c r="I115" s="341"/>
      <c r="J115" s="221" t="s">
        <v>1396</v>
      </c>
    </row>
    <row r="116" spans="1:10" x14ac:dyDescent="0.15">
      <c r="A116" s="437" t="s">
        <v>1452</v>
      </c>
      <c r="B116" s="226" t="s">
        <v>336</v>
      </c>
      <c r="C116" s="226" t="s">
        <v>337</v>
      </c>
      <c r="D116" s="226" t="s">
        <v>793</v>
      </c>
      <c r="E116" s="297">
        <v>800</v>
      </c>
      <c r="F116" s="245">
        <f>E116*こちらの注文書シートをご利用ください!$H$9</f>
        <v>0</v>
      </c>
      <c r="G116" s="214"/>
      <c r="H116" s="215"/>
      <c r="I116" s="298"/>
      <c r="J116" s="216" t="s">
        <v>1397</v>
      </c>
    </row>
    <row r="117" spans="1:10" x14ac:dyDescent="0.15">
      <c r="A117" s="441"/>
      <c r="B117" s="167" t="s">
        <v>338</v>
      </c>
      <c r="C117" s="167" t="s">
        <v>337</v>
      </c>
      <c r="D117" s="167" t="s">
        <v>794</v>
      </c>
      <c r="E117" s="295">
        <v>800</v>
      </c>
      <c r="F117" s="245">
        <f>E117*こちらの注文書シートをご利用ください!$H$9</f>
        <v>0</v>
      </c>
      <c r="G117" s="205"/>
      <c r="H117" s="206"/>
      <c r="I117" s="296"/>
      <c r="J117" s="169" t="s">
        <v>1398</v>
      </c>
    </row>
    <row r="118" spans="1:10" x14ac:dyDescent="0.15">
      <c r="A118" s="442"/>
      <c r="B118" s="230" t="s">
        <v>339</v>
      </c>
      <c r="C118" s="230" t="s">
        <v>337</v>
      </c>
      <c r="D118" s="230" t="s">
        <v>795</v>
      </c>
      <c r="E118" s="340">
        <v>800</v>
      </c>
      <c r="F118" s="245">
        <f>E118*こちらの注文書シートをご利用ください!$H$9</f>
        <v>0</v>
      </c>
      <c r="G118" s="219"/>
      <c r="H118" s="220"/>
      <c r="I118" s="341"/>
      <c r="J118" s="221" t="s">
        <v>1399</v>
      </c>
    </row>
    <row r="119" spans="1:10" x14ac:dyDescent="0.15">
      <c r="A119" s="440">
        <v>37</v>
      </c>
      <c r="B119" s="227" t="s">
        <v>311</v>
      </c>
      <c r="C119" s="237" t="s">
        <v>312</v>
      </c>
      <c r="D119" s="227" t="s">
        <v>774</v>
      </c>
      <c r="E119" s="297">
        <v>2200</v>
      </c>
      <c r="F119" s="245">
        <f>E119*こちらの注文書シートをご利用ください!$H$9</f>
        <v>0</v>
      </c>
      <c r="G119" s="214"/>
      <c r="H119" s="215"/>
      <c r="I119" s="298"/>
      <c r="J119" s="216" t="s">
        <v>1125</v>
      </c>
    </row>
    <row r="120" spans="1:10" x14ac:dyDescent="0.15">
      <c r="A120" s="442"/>
      <c r="B120" s="231" t="s">
        <v>71</v>
      </c>
      <c r="C120" s="250" t="s">
        <v>312</v>
      </c>
      <c r="D120" s="231" t="s">
        <v>775</v>
      </c>
      <c r="E120" s="340">
        <v>2200</v>
      </c>
      <c r="F120" s="245">
        <f>E120*こちらの注文書シートをご利用ください!$H$9</f>
        <v>0</v>
      </c>
      <c r="G120" s="219"/>
      <c r="H120" s="220"/>
      <c r="I120" s="341"/>
      <c r="J120" s="221" t="s">
        <v>1154</v>
      </c>
    </row>
    <row r="121" spans="1:10" x14ac:dyDescent="0.15">
      <c r="A121" s="440">
        <v>38</v>
      </c>
      <c r="B121" s="227" t="s">
        <v>70</v>
      </c>
      <c r="C121" s="237" t="s">
        <v>312</v>
      </c>
      <c r="D121" s="227" t="s">
        <v>777</v>
      </c>
      <c r="E121" s="297">
        <v>2200</v>
      </c>
      <c r="F121" s="245">
        <f>E121*こちらの注文書シートをご利用ください!$H$9</f>
        <v>0</v>
      </c>
      <c r="G121" s="214"/>
      <c r="H121" s="215"/>
      <c r="I121" s="298"/>
      <c r="J121" s="216" t="s">
        <v>1126</v>
      </c>
    </row>
    <row r="122" spans="1:10" x14ac:dyDescent="0.15">
      <c r="A122" s="441"/>
      <c r="B122" s="173" t="s">
        <v>315</v>
      </c>
      <c r="C122" s="177" t="s">
        <v>312</v>
      </c>
      <c r="D122" s="173" t="s">
        <v>778</v>
      </c>
      <c r="E122" s="295">
        <v>2200</v>
      </c>
      <c r="F122" s="245">
        <f>E122*こちらの注文書シートをご利用ください!$H$9</f>
        <v>0</v>
      </c>
      <c r="G122" s="205"/>
      <c r="H122" s="206"/>
      <c r="I122" s="296"/>
      <c r="J122" s="169" t="s">
        <v>1127</v>
      </c>
    </row>
    <row r="123" spans="1:10" x14ac:dyDescent="0.15">
      <c r="A123" s="441"/>
      <c r="B123" s="173" t="s">
        <v>316</v>
      </c>
      <c r="C123" s="177" t="s">
        <v>312</v>
      </c>
      <c r="D123" s="173" t="s">
        <v>779</v>
      </c>
      <c r="E123" s="295">
        <v>2200</v>
      </c>
      <c r="F123" s="245">
        <f>E123*こちらの注文書シートをご利用ください!$H$9</f>
        <v>0</v>
      </c>
      <c r="G123" s="205"/>
      <c r="H123" s="206"/>
      <c r="I123" s="296"/>
      <c r="J123" s="169" t="s">
        <v>1159</v>
      </c>
    </row>
    <row r="124" spans="1:10" x14ac:dyDescent="0.15">
      <c r="A124" s="441"/>
      <c r="B124" s="173" t="s">
        <v>317</v>
      </c>
      <c r="C124" s="177" t="s">
        <v>312</v>
      </c>
      <c r="D124" s="173" t="s">
        <v>780</v>
      </c>
      <c r="E124" s="295">
        <v>2200</v>
      </c>
      <c r="F124" s="245">
        <f>E124*こちらの注文書シートをご利用ください!$H$9</f>
        <v>0</v>
      </c>
      <c r="G124" s="205"/>
      <c r="H124" s="206"/>
      <c r="I124" s="296"/>
      <c r="J124" s="169" t="s">
        <v>1166</v>
      </c>
    </row>
    <row r="125" spans="1:10" x14ac:dyDescent="0.15">
      <c r="A125" s="441"/>
      <c r="B125" s="167" t="s">
        <v>313</v>
      </c>
      <c r="C125" s="167" t="s">
        <v>314</v>
      </c>
      <c r="D125" s="173" t="s">
        <v>776</v>
      </c>
      <c r="E125" s="295">
        <v>2200</v>
      </c>
      <c r="F125" s="245">
        <f>E125*こちらの注文書シートをご利用ください!$H$9</f>
        <v>0</v>
      </c>
      <c r="G125" s="205"/>
      <c r="H125" s="206"/>
      <c r="I125" s="296"/>
      <c r="J125" s="169" t="s">
        <v>1199</v>
      </c>
    </row>
    <row r="126" spans="1:10" x14ac:dyDescent="0.15">
      <c r="A126" s="442"/>
      <c r="B126" s="230" t="s">
        <v>143</v>
      </c>
      <c r="C126" s="230" t="s">
        <v>318</v>
      </c>
      <c r="D126" s="231" t="s">
        <v>781</v>
      </c>
      <c r="E126" s="340">
        <v>2200</v>
      </c>
      <c r="F126" s="245">
        <f>E126*こちらの注文書シートをご利用ください!$H$9</f>
        <v>0</v>
      </c>
      <c r="G126" s="219"/>
      <c r="H126" s="220"/>
      <c r="I126" s="341"/>
      <c r="J126" s="221" t="s">
        <v>1200</v>
      </c>
    </row>
    <row r="127" spans="1:10" x14ac:dyDescent="0.15">
      <c r="A127" s="440">
        <v>39</v>
      </c>
      <c r="B127" s="227" t="s">
        <v>68</v>
      </c>
      <c r="C127" s="227" t="s">
        <v>320</v>
      </c>
      <c r="D127" s="227" t="s">
        <v>775</v>
      </c>
      <c r="E127" s="297">
        <v>700</v>
      </c>
      <c r="F127" s="245">
        <f>E127*こちらの注文書シートをご利用ください!$H$9</f>
        <v>0</v>
      </c>
      <c r="G127" s="214"/>
      <c r="H127" s="215"/>
      <c r="I127" s="298"/>
      <c r="J127" s="216" t="s">
        <v>1155</v>
      </c>
    </row>
    <row r="128" spans="1:10" x14ac:dyDescent="0.15">
      <c r="A128" s="441"/>
      <c r="B128" s="173" t="s">
        <v>69</v>
      </c>
      <c r="C128" s="173" t="s">
        <v>320</v>
      </c>
      <c r="D128" s="173" t="s">
        <v>784</v>
      </c>
      <c r="E128" s="295">
        <v>700</v>
      </c>
      <c r="F128" s="245">
        <f>E128*こちらの注文書シートをご利用ください!$H$9</f>
        <v>0</v>
      </c>
      <c r="G128" s="205"/>
      <c r="H128" s="206"/>
      <c r="I128" s="296"/>
      <c r="J128" s="169" t="s">
        <v>1156</v>
      </c>
    </row>
    <row r="129" spans="1:10" s="140" customFormat="1" x14ac:dyDescent="0.15">
      <c r="A129" s="441"/>
      <c r="B129" s="173" t="s">
        <v>319</v>
      </c>
      <c r="C129" s="173" t="s">
        <v>320</v>
      </c>
      <c r="D129" s="173" t="s">
        <v>782</v>
      </c>
      <c r="E129" s="295">
        <v>700</v>
      </c>
      <c r="F129" s="245">
        <f>E129*こちらの注文書シートをご利用ください!$H$9</f>
        <v>0</v>
      </c>
      <c r="G129" s="205"/>
      <c r="H129" s="206"/>
      <c r="I129" s="296"/>
      <c r="J129" s="169" t="s">
        <v>1128</v>
      </c>
    </row>
    <row r="130" spans="1:10" x14ac:dyDescent="0.15">
      <c r="A130" s="441"/>
      <c r="B130" s="173" t="s">
        <v>326</v>
      </c>
      <c r="C130" s="173" t="s">
        <v>320</v>
      </c>
      <c r="D130" s="173" t="s">
        <v>787</v>
      </c>
      <c r="E130" s="295">
        <v>700</v>
      </c>
      <c r="F130" s="245">
        <f>E130*こちらの注文書シートをご利用ください!$H$9</f>
        <v>0</v>
      </c>
      <c r="G130" s="205"/>
      <c r="H130" s="206"/>
      <c r="I130" s="296"/>
      <c r="J130" s="169" t="s">
        <v>1175</v>
      </c>
    </row>
    <row r="131" spans="1:10" x14ac:dyDescent="0.15">
      <c r="A131" s="441"/>
      <c r="B131" s="173" t="s">
        <v>322</v>
      </c>
      <c r="C131" s="173" t="s">
        <v>320</v>
      </c>
      <c r="D131" s="173" t="s">
        <v>785</v>
      </c>
      <c r="E131" s="295">
        <v>700</v>
      </c>
      <c r="F131" s="245">
        <f>E131*こちらの注文書シートをご利用ください!$H$9</f>
        <v>0</v>
      </c>
      <c r="G131" s="205"/>
      <c r="H131" s="206"/>
      <c r="I131" s="296"/>
      <c r="J131" s="169" t="s">
        <v>1176</v>
      </c>
    </row>
    <row r="132" spans="1:10" x14ac:dyDescent="0.15">
      <c r="A132" s="442"/>
      <c r="B132" s="231" t="s">
        <v>321</v>
      </c>
      <c r="C132" s="231" t="s">
        <v>320</v>
      </c>
      <c r="D132" s="231" t="s">
        <v>783</v>
      </c>
      <c r="E132" s="340">
        <v>700</v>
      </c>
      <c r="F132" s="245">
        <f>E132*こちらの注文書シートをご利用ください!$H$9</f>
        <v>0</v>
      </c>
      <c r="G132" s="219"/>
      <c r="H132" s="220"/>
      <c r="I132" s="341"/>
      <c r="J132" s="221" t="s">
        <v>1129</v>
      </c>
    </row>
    <row r="133" spans="1:10" x14ac:dyDescent="0.15">
      <c r="A133" s="440">
        <v>40</v>
      </c>
      <c r="B133" s="227" t="s">
        <v>323</v>
      </c>
      <c r="C133" s="227" t="s">
        <v>320</v>
      </c>
      <c r="D133" s="227" t="s">
        <v>780</v>
      </c>
      <c r="E133" s="297">
        <v>700</v>
      </c>
      <c r="F133" s="245">
        <f>E133*こちらの注文書シートをご利用ください!$H$9</f>
        <v>0</v>
      </c>
      <c r="G133" s="214"/>
      <c r="H133" s="215"/>
      <c r="I133" s="298"/>
      <c r="J133" s="216" t="s">
        <v>1174</v>
      </c>
    </row>
    <row r="134" spans="1:10" x14ac:dyDescent="0.15">
      <c r="A134" s="441"/>
      <c r="B134" s="167" t="s">
        <v>324</v>
      </c>
      <c r="C134" s="167" t="s">
        <v>325</v>
      </c>
      <c r="D134" s="167" t="s">
        <v>786</v>
      </c>
      <c r="E134" s="295">
        <v>700</v>
      </c>
      <c r="F134" s="245">
        <f>E134*こちらの注文書シートをご利用ください!$H$9</f>
        <v>0</v>
      </c>
      <c r="G134" s="205"/>
      <c r="H134" s="206"/>
      <c r="I134" s="296"/>
      <c r="J134" s="169" t="s">
        <v>1198</v>
      </c>
    </row>
    <row r="135" spans="1:10" x14ac:dyDescent="0.15">
      <c r="A135" s="441"/>
      <c r="B135" s="167" t="s">
        <v>327</v>
      </c>
      <c r="C135" s="167" t="s">
        <v>328</v>
      </c>
      <c r="D135" s="173" t="s">
        <v>783</v>
      </c>
      <c r="E135" s="295">
        <v>700</v>
      </c>
      <c r="F135" s="245">
        <f>E135*こちらの注文書シートをご利用ください!$H$9</f>
        <v>0</v>
      </c>
      <c r="G135" s="205"/>
      <c r="H135" s="206"/>
      <c r="I135" s="296"/>
      <c r="J135" s="169" t="s">
        <v>1412</v>
      </c>
    </row>
    <row r="136" spans="1:10" x14ac:dyDescent="0.15">
      <c r="A136" s="441"/>
      <c r="B136" s="167" t="s">
        <v>329</v>
      </c>
      <c r="C136" s="167" t="s">
        <v>328</v>
      </c>
      <c r="D136" s="173" t="s">
        <v>788</v>
      </c>
      <c r="E136" s="295">
        <v>700</v>
      </c>
      <c r="F136" s="245">
        <f>E136*こちらの注文書シートをご利用ください!$H$9</f>
        <v>0</v>
      </c>
      <c r="G136" s="205"/>
      <c r="H136" s="206"/>
      <c r="I136" s="296"/>
      <c r="J136" s="169" t="s">
        <v>1413</v>
      </c>
    </row>
    <row r="137" spans="1:10" x14ac:dyDescent="0.15">
      <c r="A137" s="441"/>
      <c r="B137" s="167" t="s">
        <v>200</v>
      </c>
      <c r="C137" s="167" t="s">
        <v>330</v>
      </c>
      <c r="D137" s="173" t="s">
        <v>780</v>
      </c>
      <c r="E137" s="295">
        <v>700</v>
      </c>
      <c r="F137" s="245">
        <f>E137*こちらの注文書シートをご利用ください!$H$9</f>
        <v>0</v>
      </c>
      <c r="G137" s="205"/>
      <c r="H137" s="206"/>
      <c r="I137" s="296"/>
      <c r="J137" s="169" t="s">
        <v>1414</v>
      </c>
    </row>
    <row r="138" spans="1:10" x14ac:dyDescent="0.15">
      <c r="A138" s="442"/>
      <c r="B138" s="230" t="s">
        <v>331</v>
      </c>
      <c r="C138" s="230" t="s">
        <v>330</v>
      </c>
      <c r="D138" s="231" t="s">
        <v>789</v>
      </c>
      <c r="E138" s="340">
        <v>700</v>
      </c>
      <c r="F138" s="245">
        <f>E138*こちらの注文書シートをご利用ください!$H$9</f>
        <v>0</v>
      </c>
      <c r="G138" s="219"/>
      <c r="H138" s="220"/>
      <c r="I138" s="341"/>
      <c r="J138" s="221" t="s">
        <v>1415</v>
      </c>
    </row>
    <row r="139" spans="1:10" x14ac:dyDescent="0.15">
      <c r="A139" s="437" t="s">
        <v>1453</v>
      </c>
      <c r="B139" s="226" t="s">
        <v>332</v>
      </c>
      <c r="C139" s="226" t="s">
        <v>333</v>
      </c>
      <c r="D139" s="227" t="s">
        <v>783</v>
      </c>
      <c r="E139" s="297">
        <v>600</v>
      </c>
      <c r="F139" s="245">
        <f>E139*こちらの注文書シートをご利用ください!$H$9</f>
        <v>0</v>
      </c>
      <c r="G139" s="214"/>
      <c r="H139" s="251"/>
      <c r="I139" s="298"/>
      <c r="J139" s="216" t="s">
        <v>1387</v>
      </c>
    </row>
    <row r="140" spans="1:10" x14ac:dyDescent="0.15">
      <c r="A140" s="441"/>
      <c r="B140" s="167" t="s">
        <v>334</v>
      </c>
      <c r="C140" s="167" t="s">
        <v>333</v>
      </c>
      <c r="D140" s="173" t="s">
        <v>790</v>
      </c>
      <c r="E140" s="295">
        <v>600</v>
      </c>
      <c r="F140" s="245">
        <f>E140*こちらの注文書シートをご利用ください!$H$9</f>
        <v>0</v>
      </c>
      <c r="G140" s="205"/>
      <c r="H140" s="208"/>
      <c r="I140" s="387"/>
      <c r="J140" s="169" t="s">
        <v>1388</v>
      </c>
    </row>
    <row r="141" spans="1:10" x14ac:dyDescent="0.15">
      <c r="A141" s="441"/>
      <c r="B141" s="167" t="s">
        <v>335</v>
      </c>
      <c r="C141" s="167" t="s">
        <v>333</v>
      </c>
      <c r="D141" s="173" t="s">
        <v>789</v>
      </c>
      <c r="E141" s="295">
        <v>600</v>
      </c>
      <c r="F141" s="245">
        <f>E141*こちらの注文書シートをご利用ください!$H$9</f>
        <v>0</v>
      </c>
      <c r="G141" s="205"/>
      <c r="H141" s="208"/>
      <c r="I141" s="387"/>
      <c r="J141" s="169" t="s">
        <v>1389</v>
      </c>
    </row>
    <row r="142" spans="1:10" x14ac:dyDescent="0.15">
      <c r="A142" s="441"/>
      <c r="B142" s="167" t="s">
        <v>166</v>
      </c>
      <c r="C142" s="167" t="s">
        <v>333</v>
      </c>
      <c r="D142" s="173" t="s">
        <v>781</v>
      </c>
      <c r="E142" s="295">
        <v>600</v>
      </c>
      <c r="F142" s="245">
        <f>E142*こちらの注文書シートをご利用ください!$H$9</f>
        <v>0</v>
      </c>
      <c r="G142" s="205"/>
      <c r="H142" s="208"/>
      <c r="I142" s="387"/>
      <c r="J142" s="169" t="s">
        <v>1390</v>
      </c>
    </row>
    <row r="143" spans="1:10" x14ac:dyDescent="0.15">
      <c r="A143" s="441"/>
      <c r="B143" s="167" t="s">
        <v>167</v>
      </c>
      <c r="C143" s="167" t="s">
        <v>333</v>
      </c>
      <c r="D143" s="173" t="s">
        <v>791</v>
      </c>
      <c r="E143" s="295">
        <v>600</v>
      </c>
      <c r="F143" s="245">
        <f>E143*こちらの注文書シートをご利用ください!$H$9</f>
        <v>0</v>
      </c>
      <c r="G143" s="205"/>
      <c r="H143" s="208"/>
      <c r="I143" s="387"/>
      <c r="J143" s="169" t="s">
        <v>1391</v>
      </c>
    </row>
    <row r="144" spans="1:10" x14ac:dyDescent="0.15">
      <c r="A144" s="442"/>
      <c r="B144" s="230" t="s">
        <v>168</v>
      </c>
      <c r="C144" s="230" t="s">
        <v>333</v>
      </c>
      <c r="D144" s="231" t="s">
        <v>792</v>
      </c>
      <c r="E144" s="340">
        <v>600</v>
      </c>
      <c r="F144" s="245">
        <f>E144*こちらの注文書シートをご利用ください!$H$9</f>
        <v>0</v>
      </c>
      <c r="G144" s="219"/>
      <c r="H144" s="242"/>
      <c r="I144" s="388"/>
      <c r="J144" s="221" t="s">
        <v>1392</v>
      </c>
    </row>
    <row r="145" spans="1:10" x14ac:dyDescent="0.15">
      <c r="A145" s="440">
        <v>42</v>
      </c>
      <c r="B145" s="226" t="s">
        <v>366</v>
      </c>
      <c r="C145" s="240" t="s">
        <v>1514</v>
      </c>
      <c r="D145" s="227" t="s">
        <v>812</v>
      </c>
      <c r="E145" s="297">
        <v>500</v>
      </c>
      <c r="F145" s="245">
        <f>E145*こちらの注文書シートをご利用ください!$H$9</f>
        <v>0</v>
      </c>
      <c r="G145" s="214"/>
      <c r="H145" s="252"/>
      <c r="I145" s="389"/>
      <c r="J145" s="216" t="s">
        <v>1261</v>
      </c>
    </row>
    <row r="146" spans="1:10" x14ac:dyDescent="0.15">
      <c r="A146" s="441"/>
      <c r="B146" s="167" t="s">
        <v>367</v>
      </c>
      <c r="C146" s="178" t="s">
        <v>1514</v>
      </c>
      <c r="D146" s="173" t="s">
        <v>813</v>
      </c>
      <c r="E146" s="295">
        <v>500</v>
      </c>
      <c r="F146" s="245">
        <f>E146*こちらの注文書シートをご利用ください!$H$9</f>
        <v>0</v>
      </c>
      <c r="G146" s="205"/>
      <c r="H146" s="206"/>
      <c r="I146" s="296"/>
      <c r="J146" s="169" t="s">
        <v>1262</v>
      </c>
    </row>
    <row r="147" spans="1:10" x14ac:dyDescent="0.15">
      <c r="A147" s="441"/>
      <c r="B147" s="167" t="s">
        <v>368</v>
      </c>
      <c r="C147" s="178" t="s">
        <v>1515</v>
      </c>
      <c r="D147" s="173" t="s">
        <v>812</v>
      </c>
      <c r="E147" s="295">
        <v>1000</v>
      </c>
      <c r="F147" s="245">
        <f>E147*こちらの注文書シートをご利用ください!$H$9</f>
        <v>0</v>
      </c>
      <c r="G147" s="205"/>
      <c r="H147" s="206"/>
      <c r="I147" s="296"/>
      <c r="J147" s="169" t="s">
        <v>1265</v>
      </c>
    </row>
    <row r="148" spans="1:10" x14ac:dyDescent="0.15">
      <c r="A148" s="441"/>
      <c r="B148" s="167" t="s">
        <v>369</v>
      </c>
      <c r="C148" s="178" t="s">
        <v>1515</v>
      </c>
      <c r="D148" s="173" t="s">
        <v>813</v>
      </c>
      <c r="E148" s="295">
        <v>1000</v>
      </c>
      <c r="F148" s="245">
        <f>E148*こちらの注文書シートをご利用ください!$H$9</f>
        <v>0</v>
      </c>
      <c r="G148" s="205"/>
      <c r="H148" s="206"/>
      <c r="I148" s="296"/>
      <c r="J148" s="169" t="s">
        <v>1266</v>
      </c>
    </row>
    <row r="149" spans="1:10" x14ac:dyDescent="0.15">
      <c r="A149" s="441"/>
      <c r="B149" s="167" t="s">
        <v>370</v>
      </c>
      <c r="C149" s="178" t="s">
        <v>1514</v>
      </c>
      <c r="D149" s="173" t="s">
        <v>814</v>
      </c>
      <c r="E149" s="295">
        <v>500</v>
      </c>
      <c r="F149" s="245">
        <f>E149*こちらの注文書シートをご利用ください!$H$9</f>
        <v>0</v>
      </c>
      <c r="G149" s="205"/>
      <c r="H149" s="206"/>
      <c r="I149" s="296"/>
      <c r="J149" s="169" t="s">
        <v>1263</v>
      </c>
    </row>
    <row r="150" spans="1:10" x14ac:dyDescent="0.15">
      <c r="A150" s="441"/>
      <c r="B150" s="167" t="s">
        <v>371</v>
      </c>
      <c r="C150" s="178" t="s">
        <v>1514</v>
      </c>
      <c r="D150" s="173" t="s">
        <v>815</v>
      </c>
      <c r="E150" s="295">
        <v>500</v>
      </c>
      <c r="F150" s="245">
        <f>E150*こちらの注文書シートをご利用ください!$H$9</f>
        <v>0</v>
      </c>
      <c r="G150" s="205"/>
      <c r="H150" s="206"/>
      <c r="I150" s="296"/>
      <c r="J150" s="169" t="s">
        <v>1264</v>
      </c>
    </row>
    <row r="151" spans="1:10" x14ac:dyDescent="0.15">
      <c r="A151" s="441"/>
      <c r="B151" s="167" t="s">
        <v>372</v>
      </c>
      <c r="C151" s="178" t="s">
        <v>1515</v>
      </c>
      <c r="D151" s="173" t="s">
        <v>814</v>
      </c>
      <c r="E151" s="295">
        <v>1000</v>
      </c>
      <c r="F151" s="245">
        <f>E151*こちらの注文書シートをご利用ください!$H$9</f>
        <v>0</v>
      </c>
      <c r="G151" s="205"/>
      <c r="H151" s="206"/>
      <c r="I151" s="296"/>
      <c r="J151" s="169" t="s">
        <v>1267</v>
      </c>
    </row>
    <row r="152" spans="1:10" x14ac:dyDescent="0.15">
      <c r="A152" s="442"/>
      <c r="B152" s="230" t="s">
        <v>373</v>
      </c>
      <c r="C152" s="249" t="s">
        <v>1515</v>
      </c>
      <c r="D152" s="231" t="s">
        <v>815</v>
      </c>
      <c r="E152" s="340">
        <v>1000</v>
      </c>
      <c r="F152" s="245">
        <f>E152*こちらの注文書シートをご利用ください!$H$9</f>
        <v>0</v>
      </c>
      <c r="G152" s="219"/>
      <c r="H152" s="220"/>
      <c r="I152" s="341"/>
      <c r="J152" s="221" t="s">
        <v>1268</v>
      </c>
    </row>
    <row r="153" spans="1:10" x14ac:dyDescent="0.15">
      <c r="A153" s="440">
        <v>43</v>
      </c>
      <c r="B153" s="226" t="s">
        <v>340</v>
      </c>
      <c r="C153" s="227" t="s">
        <v>1516</v>
      </c>
      <c r="D153" s="227" t="s">
        <v>796</v>
      </c>
      <c r="E153" s="297">
        <v>1500</v>
      </c>
      <c r="F153" s="245">
        <f>E153*こちらの注文書シートをご利用ください!$H$9</f>
        <v>0</v>
      </c>
      <c r="G153" s="214"/>
      <c r="H153" s="215"/>
      <c r="I153" s="298"/>
      <c r="J153" s="216" t="s">
        <v>1302</v>
      </c>
    </row>
    <row r="154" spans="1:10" x14ac:dyDescent="0.15">
      <c r="A154" s="441"/>
      <c r="B154" s="167" t="s">
        <v>342</v>
      </c>
      <c r="C154" s="173" t="s">
        <v>341</v>
      </c>
      <c r="D154" s="173" t="s">
        <v>797</v>
      </c>
      <c r="E154" s="295">
        <v>1500</v>
      </c>
      <c r="F154" s="245">
        <f>E154*こちらの注文書シートをご利用ください!$H$9</f>
        <v>0</v>
      </c>
      <c r="G154" s="205"/>
      <c r="H154" s="206"/>
      <c r="I154" s="296"/>
      <c r="J154" s="169" t="s">
        <v>1303</v>
      </c>
    </row>
    <row r="155" spans="1:10" x14ac:dyDescent="0.15">
      <c r="A155" s="441"/>
      <c r="B155" s="173" t="s">
        <v>344</v>
      </c>
      <c r="C155" s="173" t="s">
        <v>341</v>
      </c>
      <c r="D155" s="173" t="s">
        <v>799</v>
      </c>
      <c r="E155" s="295">
        <v>1500</v>
      </c>
      <c r="F155" s="245">
        <f>E155*こちらの注文書シートをご利用ください!$H$9</f>
        <v>0</v>
      </c>
      <c r="G155" s="205"/>
      <c r="H155" s="206"/>
      <c r="I155" s="296"/>
      <c r="J155" s="169" t="s">
        <v>1305</v>
      </c>
    </row>
    <row r="156" spans="1:10" s="140" customFormat="1" x14ac:dyDescent="0.15">
      <c r="A156" s="442"/>
      <c r="B156" s="231" t="s">
        <v>345</v>
      </c>
      <c r="C156" s="231" t="s">
        <v>341</v>
      </c>
      <c r="D156" s="231" t="s">
        <v>800</v>
      </c>
      <c r="E156" s="340">
        <v>1500</v>
      </c>
      <c r="F156" s="245">
        <f>E156*こちらの注文書シートをご利用ください!$H$9</f>
        <v>0</v>
      </c>
      <c r="G156" s="219"/>
      <c r="H156" s="220"/>
      <c r="I156" s="341"/>
      <c r="J156" s="221" t="s">
        <v>1306</v>
      </c>
    </row>
    <row r="157" spans="1:10" s="140" customFormat="1" x14ac:dyDescent="0.15">
      <c r="A157" s="440">
        <v>44</v>
      </c>
      <c r="B157" s="227" t="s">
        <v>346</v>
      </c>
      <c r="C157" s="227" t="s">
        <v>341</v>
      </c>
      <c r="D157" s="227" t="s">
        <v>801</v>
      </c>
      <c r="E157" s="297">
        <v>1500</v>
      </c>
      <c r="F157" s="245">
        <f>E157*こちらの注文書シートをご利用ください!$H$9</f>
        <v>0</v>
      </c>
      <c r="G157" s="214"/>
      <c r="H157" s="215"/>
      <c r="I157" s="298"/>
      <c r="J157" s="216" t="s">
        <v>1307</v>
      </c>
    </row>
    <row r="158" spans="1:10" x14ac:dyDescent="0.15">
      <c r="A158" s="442"/>
      <c r="B158" s="231" t="s">
        <v>343</v>
      </c>
      <c r="C158" s="231" t="s">
        <v>341</v>
      </c>
      <c r="D158" s="231" t="s">
        <v>798</v>
      </c>
      <c r="E158" s="340">
        <v>1500</v>
      </c>
      <c r="F158" s="245">
        <f>E158*こちらの注文書シートをご利用ください!$H$9</f>
        <v>0</v>
      </c>
      <c r="G158" s="219"/>
      <c r="H158" s="220"/>
      <c r="I158" s="341"/>
      <c r="J158" s="221" t="s">
        <v>1304</v>
      </c>
    </row>
    <row r="159" spans="1:10" x14ac:dyDescent="0.15">
      <c r="A159" s="440">
        <v>44</v>
      </c>
      <c r="B159" s="226" t="s">
        <v>347</v>
      </c>
      <c r="C159" s="227" t="s">
        <v>348</v>
      </c>
      <c r="D159" s="227" t="s">
        <v>796</v>
      </c>
      <c r="E159" s="297">
        <v>2000</v>
      </c>
      <c r="F159" s="245">
        <f>E159*こちらの注文書シートをご利用ください!$H$9</f>
        <v>0</v>
      </c>
      <c r="G159" s="214"/>
      <c r="H159" s="215"/>
      <c r="I159" s="298"/>
      <c r="J159" s="216" t="s">
        <v>1296</v>
      </c>
    </row>
    <row r="160" spans="1:10" x14ac:dyDescent="0.15">
      <c r="A160" s="441"/>
      <c r="B160" s="167" t="s">
        <v>349</v>
      </c>
      <c r="C160" s="173" t="s">
        <v>348</v>
      </c>
      <c r="D160" s="173" t="s">
        <v>797</v>
      </c>
      <c r="E160" s="295">
        <v>2000</v>
      </c>
      <c r="F160" s="245">
        <f>E160*こちらの注文書シートをご利用ください!$H$9</f>
        <v>0</v>
      </c>
      <c r="G160" s="205"/>
      <c r="H160" s="206"/>
      <c r="I160" s="296"/>
      <c r="J160" s="169" t="s">
        <v>1297</v>
      </c>
    </row>
    <row r="161" spans="1:10" x14ac:dyDescent="0.15">
      <c r="A161" s="441"/>
      <c r="B161" s="173" t="s">
        <v>350</v>
      </c>
      <c r="C161" s="173" t="s">
        <v>348</v>
      </c>
      <c r="D161" s="173" t="s">
        <v>798</v>
      </c>
      <c r="E161" s="295">
        <v>2000</v>
      </c>
      <c r="F161" s="245">
        <f>E161*こちらの注文書シートをご利用ください!$H$9</f>
        <v>0</v>
      </c>
      <c r="G161" s="205"/>
      <c r="H161" s="206"/>
      <c r="I161" s="296"/>
      <c r="J161" s="169" t="s">
        <v>1298</v>
      </c>
    </row>
    <row r="162" spans="1:10" s="140" customFormat="1" x14ac:dyDescent="0.15">
      <c r="A162" s="441"/>
      <c r="B162" s="173" t="s">
        <v>351</v>
      </c>
      <c r="C162" s="173" t="s">
        <v>348</v>
      </c>
      <c r="D162" s="173" t="s">
        <v>799</v>
      </c>
      <c r="E162" s="295">
        <v>2000</v>
      </c>
      <c r="F162" s="245">
        <f>E162*こちらの注文書シートをご利用ください!$H$9</f>
        <v>0</v>
      </c>
      <c r="G162" s="205"/>
      <c r="H162" s="206"/>
      <c r="I162" s="296"/>
      <c r="J162" s="169" t="s">
        <v>1299</v>
      </c>
    </row>
    <row r="163" spans="1:10" s="140" customFormat="1" x14ac:dyDescent="0.15">
      <c r="A163" s="441"/>
      <c r="B163" s="173" t="s">
        <v>352</v>
      </c>
      <c r="C163" s="173" t="s">
        <v>348</v>
      </c>
      <c r="D163" s="173" t="s">
        <v>800</v>
      </c>
      <c r="E163" s="295">
        <v>2000</v>
      </c>
      <c r="F163" s="245">
        <f>E163*こちらの注文書シートをご利用ください!$H$9</f>
        <v>0</v>
      </c>
      <c r="G163" s="205"/>
      <c r="H163" s="206"/>
      <c r="I163" s="296"/>
      <c r="J163" s="169" t="s">
        <v>1300</v>
      </c>
    </row>
    <row r="164" spans="1:10" x14ac:dyDescent="0.15">
      <c r="A164" s="441"/>
      <c r="B164" s="173" t="s">
        <v>353</v>
      </c>
      <c r="C164" s="173" t="s">
        <v>348</v>
      </c>
      <c r="D164" s="173" t="s">
        <v>801</v>
      </c>
      <c r="E164" s="295">
        <v>2000</v>
      </c>
      <c r="F164" s="245">
        <f>E164*こちらの注文書シートをご利用ください!$H$9</f>
        <v>0</v>
      </c>
      <c r="G164" s="205"/>
      <c r="H164" s="206"/>
      <c r="I164" s="296"/>
      <c r="J164" s="169" t="s">
        <v>1301</v>
      </c>
    </row>
    <row r="165" spans="1:10" x14ac:dyDescent="0.15">
      <c r="A165" s="441"/>
      <c r="B165" s="173" t="s">
        <v>354</v>
      </c>
      <c r="C165" s="173" t="s">
        <v>355</v>
      </c>
      <c r="D165" s="173" t="s">
        <v>802</v>
      </c>
      <c r="E165" s="295">
        <v>500</v>
      </c>
      <c r="F165" s="245">
        <f>E165*こちらの注文書シートをご利用ください!$H$9</f>
        <v>0</v>
      </c>
      <c r="G165" s="205"/>
      <c r="H165" s="206"/>
      <c r="I165" s="296"/>
      <c r="J165" s="169" t="s">
        <v>1438</v>
      </c>
    </row>
    <row r="166" spans="1:10" x14ac:dyDescent="0.15">
      <c r="A166" s="441"/>
      <c r="B166" s="173" t="s">
        <v>356</v>
      </c>
      <c r="C166" s="173" t="s">
        <v>355</v>
      </c>
      <c r="D166" s="173" t="s">
        <v>803</v>
      </c>
      <c r="E166" s="295">
        <v>500</v>
      </c>
      <c r="F166" s="245">
        <f>E166*こちらの注文書シートをご利用ください!$H$9</f>
        <v>0</v>
      </c>
      <c r="G166" s="205"/>
      <c r="H166" s="206"/>
      <c r="I166" s="296"/>
      <c r="J166" s="169" t="s">
        <v>1439</v>
      </c>
    </row>
    <row r="167" spans="1:10" x14ac:dyDescent="0.15">
      <c r="A167" s="442"/>
      <c r="B167" s="231" t="s">
        <v>357</v>
      </c>
      <c r="C167" s="231" t="s">
        <v>355</v>
      </c>
      <c r="D167" s="231" t="s">
        <v>804</v>
      </c>
      <c r="E167" s="340">
        <v>500</v>
      </c>
      <c r="F167" s="245">
        <f>E167*こちらの注文書シートをご利用ください!$H$9</f>
        <v>0</v>
      </c>
      <c r="G167" s="219"/>
      <c r="H167" s="220"/>
      <c r="I167" s="341"/>
      <c r="J167" s="221" t="s">
        <v>1440</v>
      </c>
    </row>
    <row r="168" spans="1:10" x14ac:dyDescent="0.15">
      <c r="A168" s="440">
        <v>45</v>
      </c>
      <c r="B168" s="226" t="s">
        <v>378</v>
      </c>
      <c r="C168" s="227" t="s">
        <v>379</v>
      </c>
      <c r="D168" s="227" t="s">
        <v>822</v>
      </c>
      <c r="E168" s="297">
        <v>900</v>
      </c>
      <c r="F168" s="245">
        <f>E168*こちらの注文書シートをご利用ください!$H$9</f>
        <v>0</v>
      </c>
      <c r="G168" s="214"/>
      <c r="H168" s="215"/>
      <c r="I168" s="298"/>
      <c r="J168" s="216" t="s">
        <v>1194</v>
      </c>
    </row>
    <row r="169" spans="1:10" x14ac:dyDescent="0.15">
      <c r="A169" s="442"/>
      <c r="B169" s="230" t="s">
        <v>139</v>
      </c>
      <c r="C169" s="231" t="s">
        <v>379</v>
      </c>
      <c r="D169" s="231" t="s">
        <v>823</v>
      </c>
      <c r="E169" s="340">
        <v>900</v>
      </c>
      <c r="F169" s="245">
        <f>E169*こちらの注文書シートをご利用ください!$H$9</f>
        <v>0</v>
      </c>
      <c r="G169" s="219"/>
      <c r="H169" s="220"/>
      <c r="I169" s="341"/>
      <c r="J169" s="221" t="s">
        <v>1195</v>
      </c>
    </row>
    <row r="170" spans="1:10" x14ac:dyDescent="0.15">
      <c r="A170" s="440">
        <v>46</v>
      </c>
      <c r="B170" s="227" t="s">
        <v>374</v>
      </c>
      <c r="C170" s="227" t="s">
        <v>375</v>
      </c>
      <c r="D170" s="227" t="s">
        <v>816</v>
      </c>
      <c r="E170" s="297">
        <v>900</v>
      </c>
      <c r="F170" s="245">
        <f>E170*こちらの注文書シートをご利用ください!$H$9</f>
        <v>0</v>
      </c>
      <c r="G170" s="214"/>
      <c r="H170" s="215"/>
      <c r="I170" s="298"/>
      <c r="J170" s="216" t="s">
        <v>1160</v>
      </c>
    </row>
    <row r="171" spans="1:10" x14ac:dyDescent="0.15">
      <c r="A171" s="441"/>
      <c r="B171" s="173" t="s">
        <v>56</v>
      </c>
      <c r="C171" s="173" t="s">
        <v>375</v>
      </c>
      <c r="D171" s="173" t="s">
        <v>817</v>
      </c>
      <c r="E171" s="295">
        <v>900</v>
      </c>
      <c r="F171" s="245">
        <f>E171*こちらの注文書シートをご利用ください!$H$9</f>
        <v>0</v>
      </c>
      <c r="G171" s="205"/>
      <c r="H171" s="206"/>
      <c r="I171" s="296"/>
      <c r="J171" s="169" t="s">
        <v>1161</v>
      </c>
    </row>
    <row r="172" spans="1:10" x14ac:dyDescent="0.15">
      <c r="A172" s="441"/>
      <c r="B172" s="173" t="s">
        <v>57</v>
      </c>
      <c r="C172" s="173" t="s">
        <v>375</v>
      </c>
      <c r="D172" s="173" t="s">
        <v>820</v>
      </c>
      <c r="E172" s="295">
        <v>900</v>
      </c>
      <c r="F172" s="245">
        <f>E172*こちらの注文書シートをご利用ください!$H$9</f>
        <v>0</v>
      </c>
      <c r="G172" s="205"/>
      <c r="H172" s="206"/>
      <c r="I172" s="296"/>
      <c r="J172" s="169" t="s">
        <v>1162</v>
      </c>
    </row>
    <row r="173" spans="1:10" x14ac:dyDescent="0.15">
      <c r="A173" s="441"/>
      <c r="B173" s="173" t="s">
        <v>58</v>
      </c>
      <c r="C173" s="173" t="s">
        <v>375</v>
      </c>
      <c r="D173" s="173" t="s">
        <v>818</v>
      </c>
      <c r="E173" s="295">
        <v>900</v>
      </c>
      <c r="F173" s="245">
        <f>E173*こちらの注文書シートをご利用ください!$H$9</f>
        <v>0</v>
      </c>
      <c r="G173" s="205"/>
      <c r="H173" s="206"/>
      <c r="I173" s="296"/>
      <c r="J173" s="169" t="s">
        <v>1163</v>
      </c>
    </row>
    <row r="174" spans="1:10" x14ac:dyDescent="0.15">
      <c r="A174" s="441"/>
      <c r="B174" s="173" t="s">
        <v>376</v>
      </c>
      <c r="C174" s="173" t="s">
        <v>375</v>
      </c>
      <c r="D174" s="167" t="s">
        <v>819</v>
      </c>
      <c r="E174" s="295">
        <v>900</v>
      </c>
      <c r="F174" s="245">
        <f>E174*こちらの注文書シートをご利用ください!$H$9</f>
        <v>0</v>
      </c>
      <c r="G174" s="205"/>
      <c r="H174" s="206"/>
      <c r="I174" s="296"/>
      <c r="J174" s="169" t="s">
        <v>1170</v>
      </c>
    </row>
    <row r="175" spans="1:10" x14ac:dyDescent="0.15">
      <c r="A175" s="442"/>
      <c r="B175" s="231" t="s">
        <v>377</v>
      </c>
      <c r="C175" s="231" t="s">
        <v>375</v>
      </c>
      <c r="D175" s="230" t="s">
        <v>821</v>
      </c>
      <c r="E175" s="340">
        <v>900</v>
      </c>
      <c r="F175" s="245">
        <f>E175*こちらの注文書シートをご利用ください!$H$9</f>
        <v>0</v>
      </c>
      <c r="G175" s="219"/>
      <c r="H175" s="220"/>
      <c r="I175" s="341"/>
      <c r="J175" s="221" t="s">
        <v>1171</v>
      </c>
    </row>
    <row r="176" spans="1:10" x14ac:dyDescent="0.15">
      <c r="A176" s="448">
        <v>48</v>
      </c>
      <c r="B176" s="322" t="s">
        <v>1749</v>
      </c>
      <c r="C176" s="322" t="s">
        <v>1742</v>
      </c>
      <c r="D176" s="323" t="s">
        <v>1744</v>
      </c>
      <c r="E176" s="374">
        <v>1000</v>
      </c>
      <c r="F176" s="245">
        <f>E176*こちらの注文書シートをご利用ください!$H$9</f>
        <v>0</v>
      </c>
      <c r="G176" s="324"/>
      <c r="H176" s="325"/>
      <c r="I176" s="385"/>
      <c r="J176" s="395" t="s">
        <v>1750</v>
      </c>
    </row>
    <row r="177" spans="1:10" x14ac:dyDescent="0.15">
      <c r="A177" s="449"/>
      <c r="B177" s="227" t="s">
        <v>64</v>
      </c>
      <c r="C177" s="237" t="s">
        <v>380</v>
      </c>
      <c r="D177" s="227" t="s">
        <v>825</v>
      </c>
      <c r="E177" s="297">
        <v>1000</v>
      </c>
      <c r="F177" s="245">
        <f>E177*こちらの注文書シートをご利用ください!$H$9</f>
        <v>0</v>
      </c>
      <c r="G177" s="214"/>
      <c r="H177" s="215"/>
      <c r="I177" s="298"/>
      <c r="J177" s="216" t="s">
        <v>1131</v>
      </c>
    </row>
    <row r="178" spans="1:10" x14ac:dyDescent="0.15">
      <c r="A178" s="449"/>
      <c r="B178" s="425" t="s">
        <v>65</v>
      </c>
      <c r="C178" s="426" t="s">
        <v>1797</v>
      </c>
      <c r="D178" s="425" t="s">
        <v>824</v>
      </c>
      <c r="E178" s="427">
        <v>1000</v>
      </c>
      <c r="F178" s="428">
        <f>E178*こちらの注文書シートをご利用ください!$H$9</f>
        <v>0</v>
      </c>
      <c r="G178" s="429"/>
      <c r="H178" s="430"/>
      <c r="I178" s="431"/>
      <c r="J178" s="432" t="s">
        <v>1132</v>
      </c>
    </row>
    <row r="179" spans="1:10" x14ac:dyDescent="0.15">
      <c r="A179" s="449"/>
      <c r="B179" s="326" t="s">
        <v>1751</v>
      </c>
      <c r="C179" s="327" t="s">
        <v>1743</v>
      </c>
      <c r="D179" s="328" t="s">
        <v>1744</v>
      </c>
      <c r="E179" s="295">
        <v>3500</v>
      </c>
      <c r="F179" s="245">
        <f>E179*こちらの注文書シートをご利用ください!$H$9</f>
        <v>0</v>
      </c>
      <c r="G179" s="329"/>
      <c r="H179" s="330"/>
      <c r="I179" s="296"/>
      <c r="J179" s="169" t="s">
        <v>1752</v>
      </c>
    </row>
    <row r="180" spans="1:10" x14ac:dyDescent="0.15">
      <c r="A180" s="449"/>
      <c r="B180" s="173" t="s">
        <v>60</v>
      </c>
      <c r="C180" s="177" t="s">
        <v>381</v>
      </c>
      <c r="D180" s="173" t="s">
        <v>825</v>
      </c>
      <c r="E180" s="295">
        <v>3500</v>
      </c>
      <c r="F180" s="245">
        <f>E180*こちらの注文書シートをご利用ください!$H$9</f>
        <v>0</v>
      </c>
      <c r="G180" s="205"/>
      <c r="H180" s="206"/>
      <c r="I180" s="296"/>
      <c r="J180" s="169" t="s">
        <v>1137</v>
      </c>
    </row>
    <row r="181" spans="1:10" x14ac:dyDescent="0.15">
      <c r="A181" s="449"/>
      <c r="B181" s="433" t="s">
        <v>61</v>
      </c>
      <c r="C181" s="434" t="s">
        <v>1798</v>
      </c>
      <c r="D181" s="433" t="s">
        <v>824</v>
      </c>
      <c r="E181" s="435">
        <v>3500</v>
      </c>
      <c r="F181" s="428">
        <f>E181*こちらの注文書シートをご利用ください!$H$9</f>
        <v>0</v>
      </c>
      <c r="G181" s="429"/>
      <c r="H181" s="430"/>
      <c r="I181" s="431"/>
      <c r="J181" s="436" t="s">
        <v>1138</v>
      </c>
    </row>
    <row r="182" spans="1:10" x14ac:dyDescent="0.15">
      <c r="A182" s="449"/>
      <c r="B182" s="173" t="s">
        <v>382</v>
      </c>
      <c r="C182" s="231" t="s">
        <v>380</v>
      </c>
      <c r="D182" s="173" t="s">
        <v>826</v>
      </c>
      <c r="E182" s="295">
        <v>1000</v>
      </c>
      <c r="F182" s="245">
        <f>E182*こちらの注文書シートをご利用ください!$H$9</f>
        <v>0</v>
      </c>
      <c r="G182" s="205"/>
      <c r="H182" s="206"/>
      <c r="I182" s="296"/>
      <c r="J182" s="169" t="s">
        <v>1134</v>
      </c>
    </row>
    <row r="183" spans="1:10" x14ac:dyDescent="0.15">
      <c r="A183" s="449"/>
      <c r="B183" s="173" t="s">
        <v>383</v>
      </c>
      <c r="C183" s="227" t="s">
        <v>380</v>
      </c>
      <c r="D183" s="173" t="s">
        <v>827</v>
      </c>
      <c r="E183" s="295">
        <v>1000</v>
      </c>
      <c r="F183" s="245">
        <f>E183*こちらの注文書シートをご利用ください!$H$9</f>
        <v>0</v>
      </c>
      <c r="G183" s="205"/>
      <c r="H183" s="206"/>
      <c r="I183" s="296"/>
      <c r="J183" s="169" t="s">
        <v>1150</v>
      </c>
    </row>
    <row r="184" spans="1:10" x14ac:dyDescent="0.15">
      <c r="A184" s="449"/>
      <c r="B184" s="173" t="s">
        <v>384</v>
      </c>
      <c r="C184" s="177" t="s">
        <v>381</v>
      </c>
      <c r="D184" s="173" t="s">
        <v>826</v>
      </c>
      <c r="E184" s="295">
        <v>3500</v>
      </c>
      <c r="F184" s="245">
        <f>E184*こちらの注文書シートをご利用ください!$H$9</f>
        <v>0</v>
      </c>
      <c r="G184" s="205"/>
      <c r="H184" s="206"/>
      <c r="I184" s="296"/>
      <c r="J184" s="169" t="s">
        <v>1140</v>
      </c>
    </row>
    <row r="185" spans="1:10" x14ac:dyDescent="0.15">
      <c r="A185" s="450"/>
      <c r="B185" s="231" t="s">
        <v>385</v>
      </c>
      <c r="C185" s="250" t="s">
        <v>381</v>
      </c>
      <c r="D185" s="231" t="s">
        <v>827</v>
      </c>
      <c r="E185" s="340">
        <v>3500</v>
      </c>
      <c r="F185" s="245">
        <f>E185*こちらの注文書シートをご利用ください!$H$9</f>
        <v>0</v>
      </c>
      <c r="G185" s="219"/>
      <c r="H185" s="220"/>
      <c r="I185" s="341"/>
      <c r="J185" s="221" t="s">
        <v>1152</v>
      </c>
    </row>
    <row r="186" spans="1:10" x14ac:dyDescent="0.15">
      <c r="A186" s="440">
        <v>49</v>
      </c>
      <c r="B186" s="227" t="s">
        <v>393</v>
      </c>
      <c r="C186" s="227" t="s">
        <v>1796</v>
      </c>
      <c r="D186" s="227" t="s">
        <v>832</v>
      </c>
      <c r="E186" s="297">
        <v>1000</v>
      </c>
      <c r="F186" s="245">
        <f>E186*こちらの注文書シートをご利用ください!$H$9</f>
        <v>0</v>
      </c>
      <c r="G186" s="214"/>
      <c r="H186" s="215"/>
      <c r="I186" s="298"/>
      <c r="J186" s="216" t="s">
        <v>1229</v>
      </c>
    </row>
    <row r="187" spans="1:10" x14ac:dyDescent="0.15">
      <c r="A187" s="440"/>
      <c r="B187" s="331" t="s">
        <v>1753</v>
      </c>
      <c r="C187" s="331" t="s">
        <v>1742</v>
      </c>
      <c r="D187" s="331" t="s">
        <v>1745</v>
      </c>
      <c r="E187" s="295">
        <v>1000</v>
      </c>
      <c r="F187" s="245">
        <f>E187*こちらの注文書シートをご利用ください!$H$9</f>
        <v>0</v>
      </c>
      <c r="G187" s="332"/>
      <c r="H187" s="333"/>
      <c r="I187" s="298"/>
      <c r="J187" s="216" t="s">
        <v>1754</v>
      </c>
    </row>
    <row r="188" spans="1:10" x14ac:dyDescent="0.15">
      <c r="A188" s="441"/>
      <c r="B188" s="173" t="s">
        <v>63</v>
      </c>
      <c r="C188" s="173" t="s">
        <v>380</v>
      </c>
      <c r="D188" s="173" t="s">
        <v>833</v>
      </c>
      <c r="E188" s="295">
        <v>1000</v>
      </c>
      <c r="F188" s="245">
        <f>E188*こちらの注文書シートをご利用ください!$H$9</f>
        <v>0</v>
      </c>
      <c r="G188" s="205"/>
      <c r="H188" s="206"/>
      <c r="I188" s="296"/>
      <c r="J188" s="169" t="s">
        <v>1130</v>
      </c>
    </row>
    <row r="189" spans="1:10" x14ac:dyDescent="0.15">
      <c r="A189" s="441"/>
      <c r="B189" s="173" t="s">
        <v>394</v>
      </c>
      <c r="C189" s="177" t="s">
        <v>1795</v>
      </c>
      <c r="D189" s="173" t="s">
        <v>832</v>
      </c>
      <c r="E189" s="295">
        <v>3500</v>
      </c>
      <c r="F189" s="245">
        <f>E189*こちらの注文書シートをご利用ください!$H$9</f>
        <v>0</v>
      </c>
      <c r="G189" s="205"/>
      <c r="H189" s="206"/>
      <c r="I189" s="296"/>
      <c r="J189" s="169" t="s">
        <v>1222</v>
      </c>
    </row>
    <row r="190" spans="1:10" x14ac:dyDescent="0.15">
      <c r="A190" s="441"/>
      <c r="B190" s="326" t="s">
        <v>1755</v>
      </c>
      <c r="C190" s="327" t="s">
        <v>1743</v>
      </c>
      <c r="D190" s="331" t="s">
        <v>1745</v>
      </c>
      <c r="E190" s="295">
        <v>3500</v>
      </c>
      <c r="F190" s="245">
        <f>E190*こちらの注文書シートをご利用ください!$H$9</f>
        <v>0</v>
      </c>
      <c r="G190" s="329"/>
      <c r="H190" s="330"/>
      <c r="I190" s="296"/>
      <c r="J190" s="169" t="s">
        <v>1756</v>
      </c>
    </row>
    <row r="191" spans="1:10" x14ac:dyDescent="0.15">
      <c r="A191" s="441"/>
      <c r="B191" s="173" t="s">
        <v>59</v>
      </c>
      <c r="C191" s="177" t="s">
        <v>381</v>
      </c>
      <c r="D191" s="173" t="s">
        <v>833</v>
      </c>
      <c r="E191" s="295">
        <v>3500</v>
      </c>
      <c r="F191" s="245">
        <f>E191*こちらの注文書シートをご利用ください!$H$9</f>
        <v>0</v>
      </c>
      <c r="G191" s="205"/>
      <c r="H191" s="206"/>
      <c r="I191" s="296"/>
      <c r="J191" s="169" t="s">
        <v>1136</v>
      </c>
    </row>
    <row r="192" spans="1:10" x14ac:dyDescent="0.15">
      <c r="A192" s="441"/>
      <c r="B192" s="173" t="s">
        <v>386</v>
      </c>
      <c r="C192" s="173" t="s">
        <v>380</v>
      </c>
      <c r="D192" s="173" t="s">
        <v>828</v>
      </c>
      <c r="E192" s="295">
        <v>1000</v>
      </c>
      <c r="F192" s="245">
        <f>E192*こちらの注文書シートをご利用ください!$H$9</f>
        <v>0</v>
      </c>
      <c r="G192" s="205"/>
      <c r="H192" s="206"/>
      <c r="I192" s="296"/>
      <c r="J192" s="169" t="s">
        <v>1230</v>
      </c>
    </row>
    <row r="193" spans="1:10" x14ac:dyDescent="0.15">
      <c r="A193" s="441"/>
      <c r="B193" s="173" t="s">
        <v>66</v>
      </c>
      <c r="C193" s="173" t="s">
        <v>380</v>
      </c>
      <c r="D193" s="173" t="s">
        <v>829</v>
      </c>
      <c r="E193" s="295">
        <v>1000</v>
      </c>
      <c r="F193" s="245">
        <f>E193*こちらの注文書シートをご利用ください!$H$9</f>
        <v>0</v>
      </c>
      <c r="G193" s="205"/>
      <c r="H193" s="206"/>
      <c r="I193" s="296"/>
      <c r="J193" s="169" t="s">
        <v>1133</v>
      </c>
    </row>
    <row r="194" spans="1:10" x14ac:dyDescent="0.15">
      <c r="A194" s="441"/>
      <c r="B194" s="173" t="s">
        <v>387</v>
      </c>
      <c r="C194" s="177" t="s">
        <v>381</v>
      </c>
      <c r="D194" s="173" t="s">
        <v>828</v>
      </c>
      <c r="E194" s="295">
        <v>3500</v>
      </c>
      <c r="F194" s="245">
        <f>E194*こちらの注文書シートをご利用ください!$H$9</f>
        <v>0</v>
      </c>
      <c r="G194" s="205"/>
      <c r="H194" s="206"/>
      <c r="I194" s="296"/>
      <c r="J194" s="169" t="s">
        <v>1223</v>
      </c>
    </row>
    <row r="195" spans="1:10" x14ac:dyDescent="0.15">
      <c r="A195" s="441"/>
      <c r="B195" s="173" t="s">
        <v>388</v>
      </c>
      <c r="C195" s="177" t="s">
        <v>381</v>
      </c>
      <c r="D195" s="173" t="s">
        <v>829</v>
      </c>
      <c r="E195" s="295">
        <v>3500</v>
      </c>
      <c r="F195" s="245">
        <f>E195*こちらの注文書シートをご利用ください!$H$9</f>
        <v>0</v>
      </c>
      <c r="G195" s="205"/>
      <c r="H195" s="206"/>
      <c r="I195" s="296"/>
      <c r="J195" s="169" t="s">
        <v>1139</v>
      </c>
    </row>
    <row r="196" spans="1:10" x14ac:dyDescent="0.15">
      <c r="A196" s="441"/>
      <c r="B196" s="173" t="s">
        <v>389</v>
      </c>
      <c r="C196" s="173" t="s">
        <v>1796</v>
      </c>
      <c r="D196" s="173" t="s">
        <v>830</v>
      </c>
      <c r="E196" s="295">
        <v>1000</v>
      </c>
      <c r="F196" s="245">
        <f>E196*こちらの注文書シートをご利用ください!$H$9</f>
        <v>0</v>
      </c>
      <c r="G196" s="205"/>
      <c r="H196" s="206"/>
      <c r="I196" s="296"/>
      <c r="J196" s="169" t="s">
        <v>1135</v>
      </c>
    </row>
    <row r="197" spans="1:10" x14ac:dyDescent="0.15">
      <c r="A197" s="441"/>
      <c r="B197" s="326" t="s">
        <v>1760</v>
      </c>
      <c r="C197" s="331" t="s">
        <v>1742</v>
      </c>
      <c r="D197" s="326" t="s">
        <v>1746</v>
      </c>
      <c r="E197" s="295">
        <v>1000</v>
      </c>
      <c r="F197" s="245">
        <f>E197*こちらの注文書シートをご利用ください!$H$9</f>
        <v>0</v>
      </c>
      <c r="G197" s="329"/>
      <c r="H197" s="330"/>
      <c r="I197" s="296"/>
      <c r="J197" s="169" t="s">
        <v>1759</v>
      </c>
    </row>
    <row r="198" spans="1:10" x14ac:dyDescent="0.15">
      <c r="A198" s="441"/>
      <c r="B198" s="173" t="s">
        <v>390</v>
      </c>
      <c r="C198" s="173" t="s">
        <v>380</v>
      </c>
      <c r="D198" s="173" t="s">
        <v>831</v>
      </c>
      <c r="E198" s="295">
        <v>1000</v>
      </c>
      <c r="F198" s="245">
        <f>E198*こちらの注文書シートをご利用ください!$H$9</f>
        <v>0</v>
      </c>
      <c r="G198" s="205"/>
      <c r="H198" s="206"/>
      <c r="I198" s="296"/>
      <c r="J198" s="169" t="s">
        <v>1151</v>
      </c>
    </row>
    <row r="199" spans="1:10" x14ac:dyDescent="0.15">
      <c r="A199" s="441"/>
      <c r="B199" s="173" t="s">
        <v>391</v>
      </c>
      <c r="C199" s="177" t="s">
        <v>1795</v>
      </c>
      <c r="D199" s="173" t="s">
        <v>830</v>
      </c>
      <c r="E199" s="295">
        <v>3500</v>
      </c>
      <c r="F199" s="245">
        <f>E199*こちらの注文書シートをご利用ください!$H$9</f>
        <v>0</v>
      </c>
      <c r="G199" s="205"/>
      <c r="H199" s="206"/>
      <c r="I199" s="296"/>
      <c r="J199" s="169" t="s">
        <v>1141</v>
      </c>
    </row>
    <row r="200" spans="1:10" x14ac:dyDescent="0.15">
      <c r="A200" s="443"/>
      <c r="B200" s="334" t="s">
        <v>1758</v>
      </c>
      <c r="C200" s="327" t="s">
        <v>1743</v>
      </c>
      <c r="D200" s="326" t="s">
        <v>1746</v>
      </c>
      <c r="E200" s="300">
        <v>3500</v>
      </c>
      <c r="F200" s="245">
        <f>E200*こちらの注文書シートをご利用ください!$H$9</f>
        <v>0</v>
      </c>
      <c r="G200" s="335"/>
      <c r="H200" s="336"/>
      <c r="I200" s="302"/>
      <c r="J200" s="303" t="s">
        <v>1757</v>
      </c>
    </row>
    <row r="201" spans="1:10" x14ac:dyDescent="0.15">
      <c r="A201" s="442"/>
      <c r="B201" s="231" t="s">
        <v>392</v>
      </c>
      <c r="C201" s="250" t="s">
        <v>381</v>
      </c>
      <c r="D201" s="231" t="s">
        <v>831</v>
      </c>
      <c r="E201" s="340">
        <v>3500</v>
      </c>
      <c r="F201" s="245">
        <f>E201*こちらの注文書シートをご利用ください!$H$9</f>
        <v>0</v>
      </c>
      <c r="G201" s="219"/>
      <c r="H201" s="220"/>
      <c r="I201" s="341"/>
      <c r="J201" s="221" t="s">
        <v>1153</v>
      </c>
    </row>
    <row r="202" spans="1:10" x14ac:dyDescent="0.15">
      <c r="A202" s="440">
        <v>50</v>
      </c>
      <c r="B202" s="227" t="s">
        <v>395</v>
      </c>
      <c r="C202" s="227" t="s">
        <v>380</v>
      </c>
      <c r="D202" s="227" t="s">
        <v>834</v>
      </c>
      <c r="E202" s="297">
        <v>1000</v>
      </c>
      <c r="F202" s="245">
        <f>E202*こちらの注文書シートをご利用ください!$H$9</f>
        <v>0</v>
      </c>
      <c r="G202" s="214"/>
      <c r="H202" s="215"/>
      <c r="I202" s="298"/>
      <c r="J202" s="216" t="s">
        <v>1231</v>
      </c>
    </row>
    <row r="203" spans="1:10" x14ac:dyDescent="0.15">
      <c r="A203" s="441"/>
      <c r="B203" s="173" t="s">
        <v>396</v>
      </c>
      <c r="C203" s="173" t="s">
        <v>380</v>
      </c>
      <c r="D203" s="173" t="s">
        <v>835</v>
      </c>
      <c r="E203" s="295">
        <v>1000</v>
      </c>
      <c r="F203" s="245">
        <f>E203*こちらの注文書シートをご利用ください!$H$9</f>
        <v>0</v>
      </c>
      <c r="G203" s="205"/>
      <c r="H203" s="206"/>
      <c r="I203" s="296"/>
      <c r="J203" s="169" t="s">
        <v>1182</v>
      </c>
    </row>
    <row r="204" spans="1:10" x14ac:dyDescent="0.15">
      <c r="A204" s="441"/>
      <c r="B204" s="173" t="s">
        <v>397</v>
      </c>
      <c r="C204" s="177" t="s">
        <v>381</v>
      </c>
      <c r="D204" s="173" t="s">
        <v>834</v>
      </c>
      <c r="E204" s="295">
        <v>3500</v>
      </c>
      <c r="F204" s="245">
        <f>E204*こちらの注文書シートをご利用ください!$H$9</f>
        <v>0</v>
      </c>
      <c r="G204" s="205"/>
      <c r="H204" s="206"/>
      <c r="I204" s="296"/>
      <c r="J204" s="169" t="s">
        <v>1224</v>
      </c>
    </row>
    <row r="205" spans="1:10" x14ac:dyDescent="0.15">
      <c r="A205" s="441"/>
      <c r="B205" s="173" t="s">
        <v>62</v>
      </c>
      <c r="C205" s="177" t="s">
        <v>381</v>
      </c>
      <c r="D205" s="173" t="s">
        <v>835</v>
      </c>
      <c r="E205" s="295">
        <v>3500</v>
      </c>
      <c r="F205" s="245">
        <f>E205*こちらの注文書シートをご利用ください!$H$9</f>
        <v>0</v>
      </c>
      <c r="G205" s="205"/>
      <c r="H205" s="206"/>
      <c r="I205" s="296"/>
      <c r="J205" s="169" t="s">
        <v>1183</v>
      </c>
    </row>
    <row r="206" spans="1:10" x14ac:dyDescent="0.15">
      <c r="A206" s="441"/>
      <c r="B206" s="173" t="s">
        <v>398</v>
      </c>
      <c r="C206" s="173" t="s">
        <v>399</v>
      </c>
      <c r="D206" s="173" t="s">
        <v>836</v>
      </c>
      <c r="E206" s="295">
        <v>1000</v>
      </c>
      <c r="F206" s="245">
        <f>E206*こちらの注文書シートをご利用ください!$H$9</f>
        <v>0</v>
      </c>
      <c r="G206" s="205"/>
      <c r="H206" s="206"/>
      <c r="I206" s="296"/>
      <c r="J206" s="169" t="s">
        <v>1225</v>
      </c>
    </row>
    <row r="207" spans="1:10" x14ac:dyDescent="0.15">
      <c r="A207" s="441"/>
      <c r="B207" s="433" t="s">
        <v>400</v>
      </c>
      <c r="C207" s="433" t="s">
        <v>1794</v>
      </c>
      <c r="D207" s="433" t="s">
        <v>837</v>
      </c>
      <c r="E207" s="435">
        <v>1000</v>
      </c>
      <c r="F207" s="428">
        <f>E207*こちらの注文書シートをご利用ください!$H$9</f>
        <v>0</v>
      </c>
      <c r="G207" s="429"/>
      <c r="H207" s="430"/>
      <c r="I207" s="431"/>
      <c r="J207" s="436" t="s">
        <v>1226</v>
      </c>
    </row>
    <row r="208" spans="1:10" x14ac:dyDescent="0.15">
      <c r="A208" s="441"/>
      <c r="B208" s="326" t="s">
        <v>1762</v>
      </c>
      <c r="C208" s="331" t="s">
        <v>1742</v>
      </c>
      <c r="D208" s="326" t="s">
        <v>1748</v>
      </c>
      <c r="E208" s="295">
        <v>1000</v>
      </c>
      <c r="F208" s="245">
        <f>E208*こちらの注文書シートをご利用ください!$H$9</f>
        <v>0</v>
      </c>
      <c r="G208" s="329"/>
      <c r="H208" s="330"/>
      <c r="I208" s="296"/>
      <c r="J208" s="169" t="s">
        <v>1761</v>
      </c>
    </row>
    <row r="209" spans="1:10" x14ac:dyDescent="0.15">
      <c r="A209" s="441"/>
      <c r="B209" s="173" t="s">
        <v>401</v>
      </c>
      <c r="C209" s="177" t="s">
        <v>381</v>
      </c>
      <c r="D209" s="173" t="s">
        <v>836</v>
      </c>
      <c r="E209" s="295">
        <v>3500</v>
      </c>
      <c r="F209" s="245">
        <f>E209*こちらの注文書シートをご利用ください!$H$9</f>
        <v>0</v>
      </c>
      <c r="G209" s="205"/>
      <c r="H209" s="206"/>
      <c r="I209" s="296"/>
      <c r="J209" s="169" t="s">
        <v>1218</v>
      </c>
    </row>
    <row r="210" spans="1:10" x14ac:dyDescent="0.15">
      <c r="A210" s="441"/>
      <c r="B210" s="173" t="s">
        <v>402</v>
      </c>
      <c r="C210" s="177" t="s">
        <v>1793</v>
      </c>
      <c r="D210" s="173" t="s">
        <v>837</v>
      </c>
      <c r="E210" s="295">
        <v>3500</v>
      </c>
      <c r="F210" s="245">
        <f>E210*こちらの注文書シートをご利用ください!$H$9</f>
        <v>0</v>
      </c>
      <c r="G210" s="205"/>
      <c r="H210" s="206"/>
      <c r="I210" s="296"/>
      <c r="J210" s="169" t="s">
        <v>1219</v>
      </c>
    </row>
    <row r="211" spans="1:10" x14ac:dyDescent="0.15">
      <c r="A211" s="441"/>
      <c r="B211" s="326" t="s">
        <v>1764</v>
      </c>
      <c r="C211" s="327" t="s">
        <v>1743</v>
      </c>
      <c r="D211" s="326" t="s">
        <v>1747</v>
      </c>
      <c r="E211" s="295">
        <v>3500</v>
      </c>
      <c r="F211" s="245">
        <f>E211*こちらの注文書シートをご利用ください!$H$9</f>
        <v>0</v>
      </c>
      <c r="G211" s="329"/>
      <c r="H211" s="330"/>
      <c r="I211" s="296"/>
      <c r="J211" s="169" t="s">
        <v>1763</v>
      </c>
    </row>
    <row r="212" spans="1:10" x14ac:dyDescent="0.15">
      <c r="A212" s="441"/>
      <c r="B212" s="173" t="s">
        <v>403</v>
      </c>
      <c r="C212" s="173" t="s">
        <v>399</v>
      </c>
      <c r="D212" s="173" t="s">
        <v>838</v>
      </c>
      <c r="E212" s="295">
        <v>1000</v>
      </c>
      <c r="F212" s="245">
        <f>E212*こちらの注文書シートをご利用ください!$H$9</f>
        <v>0</v>
      </c>
      <c r="G212" s="205"/>
      <c r="H212" s="206"/>
      <c r="I212" s="296"/>
      <c r="J212" s="169" t="s">
        <v>1227</v>
      </c>
    </row>
    <row r="213" spans="1:10" x14ac:dyDescent="0.15">
      <c r="A213" s="441"/>
      <c r="B213" s="173" t="s">
        <v>404</v>
      </c>
      <c r="C213" s="173" t="s">
        <v>399</v>
      </c>
      <c r="D213" s="173" t="s">
        <v>839</v>
      </c>
      <c r="E213" s="295">
        <v>1000</v>
      </c>
      <c r="F213" s="245">
        <f>E213*こちらの注文書シートをご利用ください!$H$9</f>
        <v>0</v>
      </c>
      <c r="G213" s="205"/>
      <c r="H213" s="206"/>
      <c r="I213" s="296"/>
      <c r="J213" s="169" t="s">
        <v>1228</v>
      </c>
    </row>
    <row r="214" spans="1:10" x14ac:dyDescent="0.15">
      <c r="A214" s="441"/>
      <c r="B214" s="173" t="s">
        <v>405</v>
      </c>
      <c r="C214" s="177" t="s">
        <v>381</v>
      </c>
      <c r="D214" s="173" t="s">
        <v>838</v>
      </c>
      <c r="E214" s="295">
        <v>3500</v>
      </c>
      <c r="F214" s="245">
        <f>E214*こちらの注文書シートをご利用ください!$H$9</f>
        <v>0</v>
      </c>
      <c r="G214" s="205"/>
      <c r="H214" s="206"/>
      <c r="I214" s="296"/>
      <c r="J214" s="169" t="s">
        <v>1220</v>
      </c>
    </row>
    <row r="215" spans="1:10" x14ac:dyDescent="0.15">
      <c r="A215" s="442"/>
      <c r="B215" s="231" t="s">
        <v>406</v>
      </c>
      <c r="C215" s="250" t="s">
        <v>381</v>
      </c>
      <c r="D215" s="231" t="s">
        <v>839</v>
      </c>
      <c r="E215" s="340">
        <v>3500</v>
      </c>
      <c r="F215" s="245">
        <f>E215*こちらの注文書シートをご利用ください!$H$9</f>
        <v>0</v>
      </c>
      <c r="G215" s="219"/>
      <c r="H215" s="220"/>
      <c r="I215" s="341"/>
      <c r="J215" s="221" t="s">
        <v>1221</v>
      </c>
    </row>
    <row r="216" spans="1:10" x14ac:dyDescent="0.15">
      <c r="A216" s="440">
        <v>52</v>
      </c>
      <c r="B216" s="227" t="s">
        <v>407</v>
      </c>
      <c r="C216" s="227" t="s">
        <v>408</v>
      </c>
      <c r="D216" s="227" t="s">
        <v>840</v>
      </c>
      <c r="E216" s="297">
        <v>600</v>
      </c>
      <c r="F216" s="245">
        <f>E216*こちらの注文書シートをご利用ください!$H$9</f>
        <v>0</v>
      </c>
      <c r="G216" s="214"/>
      <c r="H216" s="215"/>
      <c r="I216" s="298"/>
      <c r="J216" s="216" t="s">
        <v>1167</v>
      </c>
    </row>
    <row r="217" spans="1:10" x14ac:dyDescent="0.15">
      <c r="A217" s="441"/>
      <c r="B217" s="173" t="s">
        <v>409</v>
      </c>
      <c r="C217" s="177" t="s">
        <v>410</v>
      </c>
      <c r="D217" s="173" t="s">
        <v>840</v>
      </c>
      <c r="E217" s="295">
        <v>2500</v>
      </c>
      <c r="F217" s="245">
        <f>E217*こちらの注文書シートをご利用ください!$H$9</f>
        <v>0</v>
      </c>
      <c r="G217" s="205"/>
      <c r="H217" s="206"/>
      <c r="I217" s="296"/>
      <c r="J217" s="169" t="s">
        <v>1431</v>
      </c>
    </row>
    <row r="218" spans="1:10" x14ac:dyDescent="0.15">
      <c r="A218" s="441"/>
      <c r="B218" s="173" t="s">
        <v>411</v>
      </c>
      <c r="C218" s="177" t="s">
        <v>412</v>
      </c>
      <c r="D218" s="173" t="s">
        <v>841</v>
      </c>
      <c r="E218" s="295">
        <v>2500</v>
      </c>
      <c r="F218" s="245">
        <f>E218*こちらの注文書シートをご利用ください!$H$9</f>
        <v>0</v>
      </c>
      <c r="G218" s="205"/>
      <c r="H218" s="206"/>
      <c r="I218" s="296"/>
      <c r="J218" s="169" t="s">
        <v>1212</v>
      </c>
    </row>
    <row r="219" spans="1:10" x14ac:dyDescent="0.15">
      <c r="A219" s="442"/>
      <c r="B219" s="231" t="s">
        <v>413</v>
      </c>
      <c r="C219" s="250" t="s">
        <v>412</v>
      </c>
      <c r="D219" s="231" t="s">
        <v>842</v>
      </c>
      <c r="E219" s="340">
        <v>2500</v>
      </c>
      <c r="F219" s="245">
        <f>E219*こちらの注文書シートをご利用ください!$H$9</f>
        <v>0</v>
      </c>
      <c r="G219" s="219"/>
      <c r="H219" s="220"/>
      <c r="I219" s="341"/>
      <c r="J219" s="221" t="s">
        <v>1213</v>
      </c>
    </row>
    <row r="220" spans="1:10" x14ac:dyDescent="0.15">
      <c r="A220" s="440">
        <v>53</v>
      </c>
      <c r="B220" s="227" t="s">
        <v>414</v>
      </c>
      <c r="C220" s="237" t="s">
        <v>415</v>
      </c>
      <c r="D220" s="227" t="s">
        <v>843</v>
      </c>
      <c r="E220" s="297">
        <v>2500</v>
      </c>
      <c r="F220" s="245">
        <f>E220*こちらの注文書シートをご利用ください!$H$9</f>
        <v>0</v>
      </c>
      <c r="G220" s="214"/>
      <c r="H220" s="215"/>
      <c r="I220" s="298"/>
      <c r="J220" s="216" t="s">
        <v>1424</v>
      </c>
    </row>
    <row r="221" spans="1:10" x14ac:dyDescent="0.15">
      <c r="A221" s="441"/>
      <c r="B221" s="173" t="s">
        <v>416</v>
      </c>
      <c r="C221" s="177" t="s">
        <v>415</v>
      </c>
      <c r="D221" s="173" t="s">
        <v>842</v>
      </c>
      <c r="E221" s="295">
        <v>2500</v>
      </c>
      <c r="F221" s="245">
        <f>E221*こちらの注文書シートをご利用ください!$H$9</f>
        <v>0</v>
      </c>
      <c r="G221" s="205"/>
      <c r="H221" s="206"/>
      <c r="I221" s="296"/>
      <c r="J221" s="169" t="s">
        <v>1423</v>
      </c>
    </row>
    <row r="222" spans="1:10" x14ac:dyDescent="0.15">
      <c r="A222" s="441"/>
      <c r="B222" s="173" t="s">
        <v>417</v>
      </c>
      <c r="C222" s="177" t="s">
        <v>415</v>
      </c>
      <c r="D222" s="173" t="s">
        <v>844</v>
      </c>
      <c r="E222" s="295">
        <v>2500</v>
      </c>
      <c r="F222" s="245">
        <f>E222*こちらの注文書シートをご利用ください!$H$9</f>
        <v>0</v>
      </c>
      <c r="G222" s="205"/>
      <c r="H222" s="206"/>
      <c r="I222" s="296"/>
      <c r="J222" s="169" t="s">
        <v>1422</v>
      </c>
    </row>
    <row r="223" spans="1:10" x14ac:dyDescent="0.15">
      <c r="A223" s="441"/>
      <c r="B223" s="173" t="s">
        <v>418</v>
      </c>
      <c r="C223" s="177" t="s">
        <v>415</v>
      </c>
      <c r="D223" s="173" t="s">
        <v>845</v>
      </c>
      <c r="E223" s="295">
        <v>2500</v>
      </c>
      <c r="F223" s="245">
        <f>E223*こちらの注文書シートをご利用ください!$H$9</f>
        <v>0</v>
      </c>
      <c r="G223" s="205"/>
      <c r="H223" s="206"/>
      <c r="I223" s="296"/>
      <c r="J223" s="169" t="s">
        <v>1426</v>
      </c>
    </row>
    <row r="224" spans="1:10" x14ac:dyDescent="0.15">
      <c r="A224" s="441"/>
      <c r="B224" s="173" t="s">
        <v>419</v>
      </c>
      <c r="C224" s="177" t="s">
        <v>415</v>
      </c>
      <c r="D224" s="179" t="s">
        <v>851</v>
      </c>
      <c r="E224" s="295">
        <v>2500</v>
      </c>
      <c r="F224" s="245">
        <f>E224*こちらの注文書シートをご利用ください!$H$9</f>
        <v>0</v>
      </c>
      <c r="G224" s="205"/>
      <c r="H224" s="206"/>
      <c r="I224" s="296"/>
      <c r="J224" s="169" t="s">
        <v>1430</v>
      </c>
    </row>
    <row r="225" spans="1:10" x14ac:dyDescent="0.15">
      <c r="A225" s="442"/>
      <c r="B225" s="231" t="s">
        <v>420</v>
      </c>
      <c r="C225" s="250" t="s">
        <v>415</v>
      </c>
      <c r="D225" s="231" t="s">
        <v>846</v>
      </c>
      <c r="E225" s="340">
        <v>2500</v>
      </c>
      <c r="F225" s="245">
        <f>E225*こちらの注文書シートをご利用ください!$H$9</f>
        <v>0</v>
      </c>
      <c r="G225" s="219"/>
      <c r="H225" s="220"/>
      <c r="I225" s="341"/>
      <c r="J225" s="221" t="s">
        <v>1425</v>
      </c>
    </row>
    <row r="226" spans="1:10" x14ac:dyDescent="0.15">
      <c r="A226" s="440">
        <v>54</v>
      </c>
      <c r="B226" s="227" t="s">
        <v>421</v>
      </c>
      <c r="C226" s="227" t="s">
        <v>422</v>
      </c>
      <c r="D226" s="227" t="s">
        <v>843</v>
      </c>
      <c r="E226" s="297">
        <v>700</v>
      </c>
      <c r="F226" s="245">
        <f>E226*こちらの注文書シートをご利用ください!$H$9</f>
        <v>0</v>
      </c>
      <c r="G226" s="214"/>
      <c r="H226" s="215"/>
      <c r="I226" s="298"/>
      <c r="J226" s="216" t="s">
        <v>1143</v>
      </c>
    </row>
    <row r="227" spans="1:10" x14ac:dyDescent="0.15">
      <c r="A227" s="441"/>
      <c r="B227" s="173" t="s">
        <v>423</v>
      </c>
      <c r="C227" s="173" t="s">
        <v>422</v>
      </c>
      <c r="D227" s="173" t="s">
        <v>842</v>
      </c>
      <c r="E227" s="295">
        <v>700</v>
      </c>
      <c r="F227" s="245">
        <f>E227*こちらの注文書シートをご利用ください!$H$9</f>
        <v>0</v>
      </c>
      <c r="G227" s="205"/>
      <c r="H227" s="206"/>
      <c r="I227" s="296"/>
      <c r="J227" s="169" t="s">
        <v>1144</v>
      </c>
    </row>
    <row r="228" spans="1:10" x14ac:dyDescent="0.15">
      <c r="A228" s="441"/>
      <c r="B228" s="173" t="s">
        <v>424</v>
      </c>
      <c r="C228" s="173" t="s">
        <v>422</v>
      </c>
      <c r="D228" s="173" t="s">
        <v>844</v>
      </c>
      <c r="E228" s="295">
        <v>700</v>
      </c>
      <c r="F228" s="245">
        <f>E228*こちらの注文書シートをご利用ください!$H$9</f>
        <v>0</v>
      </c>
      <c r="G228" s="205"/>
      <c r="H228" s="206"/>
      <c r="I228" s="296"/>
      <c r="J228" s="169" t="s">
        <v>1145</v>
      </c>
    </row>
    <row r="229" spans="1:10" x14ac:dyDescent="0.15">
      <c r="A229" s="441"/>
      <c r="B229" s="173" t="s">
        <v>425</v>
      </c>
      <c r="C229" s="173" t="s">
        <v>422</v>
      </c>
      <c r="D229" s="173" t="s">
        <v>847</v>
      </c>
      <c r="E229" s="295">
        <v>700</v>
      </c>
      <c r="F229" s="245">
        <f>E229*こちらの注文書シートをご利用ください!$H$9</f>
        <v>0</v>
      </c>
      <c r="G229" s="205"/>
      <c r="H229" s="206"/>
      <c r="I229" s="296"/>
      <c r="J229" s="169" t="s">
        <v>1147</v>
      </c>
    </row>
    <row r="230" spans="1:10" x14ac:dyDescent="0.15">
      <c r="A230" s="441"/>
      <c r="B230" s="173" t="s">
        <v>426</v>
      </c>
      <c r="C230" s="173" t="s">
        <v>422</v>
      </c>
      <c r="D230" s="173" t="s">
        <v>848</v>
      </c>
      <c r="E230" s="295">
        <v>700</v>
      </c>
      <c r="F230" s="245">
        <f>E230*こちらの注文書シートをご利用ください!$H$9</f>
        <v>0</v>
      </c>
      <c r="G230" s="205"/>
      <c r="H230" s="206"/>
      <c r="I230" s="296"/>
      <c r="J230" s="169" t="s">
        <v>1146</v>
      </c>
    </row>
    <row r="231" spans="1:10" x14ac:dyDescent="0.15">
      <c r="A231" s="441"/>
      <c r="B231" s="173" t="s">
        <v>67</v>
      </c>
      <c r="C231" s="173" t="s">
        <v>422</v>
      </c>
      <c r="D231" s="173" t="s">
        <v>849</v>
      </c>
      <c r="E231" s="295">
        <v>700</v>
      </c>
      <c r="F231" s="245">
        <f>E231*こちらの注文書シートをご利用ください!$H$9</f>
        <v>0</v>
      </c>
      <c r="G231" s="205"/>
      <c r="H231" s="206"/>
      <c r="I231" s="296"/>
      <c r="J231" s="169" t="s">
        <v>1164</v>
      </c>
    </row>
    <row r="232" spans="1:10" x14ac:dyDescent="0.15">
      <c r="A232" s="441"/>
      <c r="B232" s="173" t="s">
        <v>427</v>
      </c>
      <c r="C232" s="173" t="s">
        <v>422</v>
      </c>
      <c r="D232" s="167" t="s">
        <v>850</v>
      </c>
      <c r="E232" s="295">
        <v>700</v>
      </c>
      <c r="F232" s="245">
        <f>E232*こちらの注文書シートをご利用ください!$H$9</f>
        <v>0</v>
      </c>
      <c r="G232" s="205"/>
      <c r="H232" s="206"/>
      <c r="I232" s="296"/>
      <c r="J232" s="169" t="s">
        <v>1172</v>
      </c>
    </row>
    <row r="233" spans="1:10" x14ac:dyDescent="0.15">
      <c r="A233" s="442"/>
      <c r="B233" s="231" t="s">
        <v>428</v>
      </c>
      <c r="C233" s="231" t="s">
        <v>422</v>
      </c>
      <c r="D233" s="230" t="s">
        <v>851</v>
      </c>
      <c r="E233" s="340">
        <v>700</v>
      </c>
      <c r="F233" s="245">
        <f>E233*こちらの注文書シートをご利用ください!$H$9</f>
        <v>0</v>
      </c>
      <c r="G233" s="219"/>
      <c r="H233" s="220"/>
      <c r="I233" s="341"/>
      <c r="J233" s="221" t="s">
        <v>1173</v>
      </c>
    </row>
    <row r="234" spans="1:10" x14ac:dyDescent="0.15">
      <c r="A234" s="440">
        <v>55</v>
      </c>
      <c r="B234" s="227" t="s">
        <v>429</v>
      </c>
      <c r="C234" s="227" t="s">
        <v>430</v>
      </c>
      <c r="D234" s="226" t="s">
        <v>852</v>
      </c>
      <c r="E234" s="297">
        <v>3800</v>
      </c>
      <c r="F234" s="245">
        <f>E234*こちらの注文書シートをご利用ください!$H$9</f>
        <v>0</v>
      </c>
      <c r="G234" s="214"/>
      <c r="H234" s="215"/>
      <c r="I234" s="298"/>
      <c r="J234" s="216" t="s">
        <v>1257</v>
      </c>
    </row>
    <row r="235" spans="1:10" x14ac:dyDescent="0.15">
      <c r="A235" s="441"/>
      <c r="B235" s="173" t="s">
        <v>431</v>
      </c>
      <c r="C235" s="173" t="s">
        <v>430</v>
      </c>
      <c r="D235" s="167" t="s">
        <v>853</v>
      </c>
      <c r="E235" s="295">
        <v>3800</v>
      </c>
      <c r="F235" s="245">
        <f>E235*こちらの注文書シートをご利用ください!$H$9</f>
        <v>0</v>
      </c>
      <c r="G235" s="205"/>
      <c r="H235" s="206"/>
      <c r="I235" s="296"/>
      <c r="J235" s="169" t="s">
        <v>1258</v>
      </c>
    </row>
    <row r="236" spans="1:10" x14ac:dyDescent="0.15">
      <c r="A236" s="441"/>
      <c r="B236" s="175" t="s">
        <v>1517</v>
      </c>
      <c r="C236" s="176" t="s">
        <v>1518</v>
      </c>
      <c r="D236" s="171" t="s">
        <v>852</v>
      </c>
      <c r="E236" s="295">
        <v>1200</v>
      </c>
      <c r="F236" s="245">
        <f>E236*こちらの注文書シートをご利用ください!$H$9</f>
        <v>0</v>
      </c>
      <c r="G236" s="205"/>
      <c r="H236" s="206"/>
      <c r="I236" s="296"/>
      <c r="J236" s="169" t="s">
        <v>1624</v>
      </c>
    </row>
    <row r="237" spans="1:10" x14ac:dyDescent="0.15">
      <c r="A237" s="442"/>
      <c r="B237" s="257" t="s">
        <v>1519</v>
      </c>
      <c r="C237" s="248" t="s">
        <v>1518</v>
      </c>
      <c r="D237" s="217" t="s">
        <v>853</v>
      </c>
      <c r="E237" s="340">
        <v>1200</v>
      </c>
      <c r="F237" s="245">
        <f>E237*こちらの注文書シートをご利用ください!$H$9</f>
        <v>0</v>
      </c>
      <c r="G237" s="219"/>
      <c r="H237" s="220"/>
      <c r="I237" s="341"/>
      <c r="J237" s="221" t="s">
        <v>1625</v>
      </c>
    </row>
    <row r="238" spans="1:10" x14ac:dyDescent="0.15">
      <c r="A238" s="440">
        <v>56</v>
      </c>
      <c r="B238" s="227" t="s">
        <v>432</v>
      </c>
      <c r="C238" s="227" t="s">
        <v>1520</v>
      </c>
      <c r="D238" s="227" t="s">
        <v>854</v>
      </c>
      <c r="E238" s="297">
        <v>1500</v>
      </c>
      <c r="F238" s="245">
        <f>E238*こちらの注文書シートをご利用ください!$H$9</f>
        <v>0</v>
      </c>
      <c r="G238" s="214"/>
      <c r="H238" s="215"/>
      <c r="I238" s="298"/>
      <c r="J238" s="216" t="s">
        <v>1308</v>
      </c>
    </row>
    <row r="239" spans="1:10" x14ac:dyDescent="0.15">
      <c r="A239" s="441"/>
      <c r="B239" s="173" t="s">
        <v>433</v>
      </c>
      <c r="C239" s="173" t="s">
        <v>1520</v>
      </c>
      <c r="D239" s="173" t="s">
        <v>855</v>
      </c>
      <c r="E239" s="295">
        <v>1500</v>
      </c>
      <c r="F239" s="245">
        <f>E239*こちらの注文書シートをご利用ください!$H$9</f>
        <v>0</v>
      </c>
      <c r="G239" s="205"/>
      <c r="H239" s="206"/>
      <c r="I239" s="296"/>
      <c r="J239" s="169" t="s">
        <v>1309</v>
      </c>
    </row>
    <row r="240" spans="1:10" x14ac:dyDescent="0.15">
      <c r="A240" s="441"/>
      <c r="B240" s="173" t="s">
        <v>434</v>
      </c>
      <c r="C240" s="173" t="s">
        <v>435</v>
      </c>
      <c r="D240" s="173" t="s">
        <v>856</v>
      </c>
      <c r="E240" s="295">
        <v>700</v>
      </c>
      <c r="F240" s="245">
        <f>E240*こちらの注文書シートをご利用ください!$H$9</f>
        <v>0</v>
      </c>
      <c r="G240" s="205"/>
      <c r="H240" s="206"/>
      <c r="I240" s="296"/>
      <c r="J240" s="169" t="s">
        <v>1169</v>
      </c>
    </row>
    <row r="241" spans="1:10" x14ac:dyDescent="0.15">
      <c r="A241" s="441"/>
      <c r="B241" s="173" t="s">
        <v>436</v>
      </c>
      <c r="C241" s="173" t="s">
        <v>435</v>
      </c>
      <c r="D241" s="173" t="s">
        <v>857</v>
      </c>
      <c r="E241" s="295">
        <v>700</v>
      </c>
      <c r="F241" s="245">
        <f>E241*こちらの注文書シートをご利用ください!$H$9</f>
        <v>0</v>
      </c>
      <c r="G241" s="205"/>
      <c r="H241" s="206"/>
      <c r="I241" s="296"/>
      <c r="J241" s="169" t="s">
        <v>1168</v>
      </c>
    </row>
    <row r="242" spans="1:10" x14ac:dyDescent="0.15">
      <c r="A242" s="441"/>
      <c r="B242" s="173" t="s">
        <v>437</v>
      </c>
      <c r="C242" s="173" t="s">
        <v>438</v>
      </c>
      <c r="D242" s="173" t="s">
        <v>858</v>
      </c>
      <c r="E242" s="295">
        <v>600</v>
      </c>
      <c r="F242" s="245">
        <f>E242*こちらの注文書シートをご利用ください!$H$9</f>
        <v>0</v>
      </c>
      <c r="G242" s="205"/>
      <c r="H242" s="206"/>
      <c r="I242" s="296"/>
      <c r="J242" s="169" t="s">
        <v>1393</v>
      </c>
    </row>
    <row r="243" spans="1:10" x14ac:dyDescent="0.15">
      <c r="A243" s="442"/>
      <c r="B243" s="231" t="s">
        <v>439</v>
      </c>
      <c r="C243" s="231" t="s">
        <v>438</v>
      </c>
      <c r="D243" s="231" t="s">
        <v>859</v>
      </c>
      <c r="E243" s="340">
        <v>600</v>
      </c>
      <c r="F243" s="245">
        <f>E243*こちらの注文書シートをご利用ください!$H$9</f>
        <v>0</v>
      </c>
      <c r="G243" s="219"/>
      <c r="H243" s="220"/>
      <c r="I243" s="341"/>
      <c r="J243" s="221" t="s">
        <v>1394</v>
      </c>
    </row>
    <row r="244" spans="1:10" x14ac:dyDescent="0.15">
      <c r="A244" s="440">
        <v>58</v>
      </c>
      <c r="B244" s="227" t="s">
        <v>440</v>
      </c>
      <c r="C244" s="227" t="s">
        <v>1521</v>
      </c>
      <c r="D244" s="227" t="s">
        <v>860</v>
      </c>
      <c r="E244" s="297">
        <v>950</v>
      </c>
      <c r="F244" s="245">
        <f>E244*こちらの注文書シートをご利用ください!$H$9</f>
        <v>0</v>
      </c>
      <c r="G244" s="214"/>
      <c r="H244" s="215"/>
      <c r="I244" s="298"/>
      <c r="J244" s="216" t="s">
        <v>1269</v>
      </c>
    </row>
    <row r="245" spans="1:10" x14ac:dyDescent="0.15">
      <c r="A245" s="441"/>
      <c r="B245" s="173" t="s">
        <v>442</v>
      </c>
      <c r="C245" s="173" t="s">
        <v>441</v>
      </c>
      <c r="D245" s="173" t="s">
        <v>861</v>
      </c>
      <c r="E245" s="295">
        <v>950</v>
      </c>
      <c r="F245" s="245">
        <f>E245*こちらの注文書シートをご利用ください!$H$9</f>
        <v>0</v>
      </c>
      <c r="G245" s="205"/>
      <c r="H245" s="206"/>
      <c r="I245" s="296"/>
      <c r="J245" s="169" t="s">
        <v>1270</v>
      </c>
    </row>
    <row r="246" spans="1:10" s="140" customFormat="1" x14ac:dyDescent="0.15">
      <c r="A246" s="441"/>
      <c r="B246" s="173" t="s">
        <v>443</v>
      </c>
      <c r="C246" s="173" t="s">
        <v>441</v>
      </c>
      <c r="D246" s="173" t="s">
        <v>862</v>
      </c>
      <c r="E246" s="295">
        <v>950</v>
      </c>
      <c r="F246" s="245">
        <f>E246*こちらの注文書シートをご利用ください!$H$9</f>
        <v>0</v>
      </c>
      <c r="G246" s="205"/>
      <c r="H246" s="206"/>
      <c r="I246" s="296"/>
      <c r="J246" s="169" t="s">
        <v>1271</v>
      </c>
    </row>
    <row r="247" spans="1:10" s="140" customFormat="1" x14ac:dyDescent="0.15">
      <c r="A247" s="441"/>
      <c r="B247" s="173" t="s">
        <v>444</v>
      </c>
      <c r="C247" s="173" t="s">
        <v>441</v>
      </c>
      <c r="D247" s="173" t="s">
        <v>863</v>
      </c>
      <c r="E247" s="295">
        <v>950</v>
      </c>
      <c r="F247" s="245">
        <f>E247*こちらの注文書シートをご利用ください!$H$9</f>
        <v>0</v>
      </c>
      <c r="G247" s="205"/>
      <c r="H247" s="206"/>
      <c r="I247" s="296"/>
      <c r="J247" s="169" t="s">
        <v>1272</v>
      </c>
    </row>
    <row r="248" spans="1:10" x14ac:dyDescent="0.15">
      <c r="A248" s="441"/>
      <c r="B248" s="173" t="s">
        <v>445</v>
      </c>
      <c r="C248" s="173" t="s">
        <v>441</v>
      </c>
      <c r="D248" s="173" t="s">
        <v>864</v>
      </c>
      <c r="E248" s="295">
        <v>950</v>
      </c>
      <c r="F248" s="245">
        <f>E248*こちらの注文書シートをご利用ください!$H$9</f>
        <v>0</v>
      </c>
      <c r="G248" s="205"/>
      <c r="H248" s="206"/>
      <c r="I248" s="296"/>
      <c r="J248" s="169" t="s">
        <v>1273</v>
      </c>
    </row>
    <row r="249" spans="1:10" x14ac:dyDescent="0.15">
      <c r="A249" s="441"/>
      <c r="B249" s="173" t="s">
        <v>446</v>
      </c>
      <c r="C249" s="173" t="s">
        <v>441</v>
      </c>
      <c r="D249" s="173" t="s">
        <v>865</v>
      </c>
      <c r="E249" s="295">
        <v>950</v>
      </c>
      <c r="F249" s="245">
        <f>E249*こちらの注文書シートをご利用ください!$H$9</f>
        <v>0</v>
      </c>
      <c r="G249" s="205"/>
      <c r="H249" s="206"/>
      <c r="I249" s="296"/>
      <c r="J249" s="169" t="s">
        <v>1274</v>
      </c>
    </row>
    <row r="250" spans="1:10" x14ac:dyDescent="0.15">
      <c r="A250" s="441"/>
      <c r="B250" s="173" t="s">
        <v>447</v>
      </c>
      <c r="C250" s="173" t="s">
        <v>448</v>
      </c>
      <c r="D250" s="173" t="s">
        <v>860</v>
      </c>
      <c r="E250" s="295">
        <v>3000</v>
      </c>
      <c r="F250" s="245">
        <f>E250*こちらの注文書シートをご利用ください!$H$9</f>
        <v>0</v>
      </c>
      <c r="G250" s="205"/>
      <c r="H250" s="206"/>
      <c r="I250" s="296"/>
      <c r="J250" s="169" t="s">
        <v>1275</v>
      </c>
    </row>
    <row r="251" spans="1:10" x14ac:dyDescent="0.15">
      <c r="A251" s="441"/>
      <c r="B251" s="173" t="s">
        <v>449</v>
      </c>
      <c r="C251" s="173" t="s">
        <v>448</v>
      </c>
      <c r="D251" s="173" t="s">
        <v>861</v>
      </c>
      <c r="E251" s="295">
        <v>3000</v>
      </c>
      <c r="F251" s="245">
        <f>E251*こちらの注文書シートをご利用ください!$H$9</f>
        <v>0</v>
      </c>
      <c r="G251" s="205"/>
      <c r="H251" s="206"/>
      <c r="I251" s="296"/>
      <c r="J251" s="169" t="s">
        <v>1276</v>
      </c>
    </row>
    <row r="252" spans="1:10" x14ac:dyDescent="0.15">
      <c r="A252" s="441"/>
      <c r="B252" s="173" t="s">
        <v>450</v>
      </c>
      <c r="C252" s="173" t="s">
        <v>448</v>
      </c>
      <c r="D252" s="173" t="s">
        <v>862</v>
      </c>
      <c r="E252" s="295">
        <v>3000</v>
      </c>
      <c r="F252" s="245">
        <f>E252*こちらの注文書シートをご利用ください!$H$9</f>
        <v>0</v>
      </c>
      <c r="G252" s="205"/>
      <c r="H252" s="206"/>
      <c r="I252" s="296"/>
      <c r="J252" s="169" t="s">
        <v>1277</v>
      </c>
    </row>
    <row r="253" spans="1:10" x14ac:dyDescent="0.15">
      <c r="A253" s="441"/>
      <c r="B253" s="173" t="s">
        <v>451</v>
      </c>
      <c r="C253" s="173" t="s">
        <v>448</v>
      </c>
      <c r="D253" s="173" t="s">
        <v>863</v>
      </c>
      <c r="E253" s="295">
        <v>3000</v>
      </c>
      <c r="F253" s="245">
        <f>E253*こちらの注文書シートをご利用ください!$H$9</f>
        <v>0</v>
      </c>
      <c r="G253" s="205"/>
      <c r="H253" s="206"/>
      <c r="I253" s="296"/>
      <c r="J253" s="169" t="s">
        <v>1278</v>
      </c>
    </row>
    <row r="254" spans="1:10" x14ac:dyDescent="0.15">
      <c r="A254" s="441"/>
      <c r="B254" s="173" t="s">
        <v>452</v>
      </c>
      <c r="C254" s="231" t="s">
        <v>448</v>
      </c>
      <c r="D254" s="173" t="s">
        <v>864</v>
      </c>
      <c r="E254" s="295">
        <v>3000</v>
      </c>
      <c r="F254" s="245">
        <f>E254*こちらの注文書シートをご利用ください!$H$9</f>
        <v>0</v>
      </c>
      <c r="G254" s="205"/>
      <c r="H254" s="206"/>
      <c r="I254" s="296"/>
      <c r="J254" s="169" t="s">
        <v>1279</v>
      </c>
    </row>
    <row r="255" spans="1:10" x14ac:dyDescent="0.15">
      <c r="A255" s="442"/>
      <c r="B255" s="231" t="s">
        <v>453</v>
      </c>
      <c r="C255" s="243" t="s">
        <v>448</v>
      </c>
      <c r="D255" s="231" t="s">
        <v>865</v>
      </c>
      <c r="E255" s="340">
        <v>3000</v>
      </c>
      <c r="F255" s="245">
        <f>E255*こちらの注文書シートをご利用ください!$H$9</f>
        <v>0</v>
      </c>
      <c r="G255" s="219"/>
      <c r="H255" s="220"/>
      <c r="I255" s="341"/>
      <c r="J255" s="221" t="s">
        <v>1280</v>
      </c>
    </row>
    <row r="256" spans="1:10" x14ac:dyDescent="0.15">
      <c r="A256" s="440">
        <v>60</v>
      </c>
      <c r="B256" s="254" t="s">
        <v>1522</v>
      </c>
      <c r="C256" s="255" t="s">
        <v>1523</v>
      </c>
      <c r="D256" s="256" t="s">
        <v>1524</v>
      </c>
      <c r="E256" s="297">
        <v>2500</v>
      </c>
      <c r="F256" s="245">
        <f>E256*こちらの注文書シートをご利用ください!$H$9</f>
        <v>0</v>
      </c>
      <c r="G256" s="214"/>
      <c r="H256" s="215"/>
      <c r="I256" s="298"/>
      <c r="J256" s="216" t="s">
        <v>1626</v>
      </c>
    </row>
    <row r="257" spans="1:10" x14ac:dyDescent="0.15">
      <c r="A257" s="441"/>
      <c r="B257" s="180" t="s">
        <v>1525</v>
      </c>
      <c r="C257" s="181" t="s">
        <v>1523</v>
      </c>
      <c r="D257" s="182" t="s">
        <v>1526</v>
      </c>
      <c r="E257" s="295">
        <v>2500</v>
      </c>
      <c r="F257" s="245">
        <f>E257*こちらの注文書シートをご利用ください!$H$9</f>
        <v>0</v>
      </c>
      <c r="G257" s="205"/>
      <c r="H257" s="206"/>
      <c r="I257" s="296"/>
      <c r="J257" s="169" t="s">
        <v>1627</v>
      </c>
    </row>
    <row r="258" spans="1:10" hidden="1" x14ac:dyDescent="0.15">
      <c r="A258" s="441"/>
      <c r="B258" s="180" t="s">
        <v>1527</v>
      </c>
      <c r="C258" s="181" t="s">
        <v>1523</v>
      </c>
      <c r="D258" s="181" t="s">
        <v>1528</v>
      </c>
      <c r="E258" s="295">
        <v>2500</v>
      </c>
      <c r="F258" s="245">
        <f>E258*こちらの注文書シートをご利用ください!$H$9</f>
        <v>0</v>
      </c>
      <c r="G258" s="205"/>
      <c r="H258" s="206"/>
      <c r="I258" s="296"/>
      <c r="J258" s="169" t="s">
        <v>1628</v>
      </c>
    </row>
    <row r="259" spans="1:10" x14ac:dyDescent="0.15">
      <c r="A259" s="441"/>
      <c r="B259" s="173" t="s">
        <v>93</v>
      </c>
      <c r="C259" s="177" t="s">
        <v>1529</v>
      </c>
      <c r="D259" s="173" t="s">
        <v>866</v>
      </c>
      <c r="E259" s="295">
        <v>2500</v>
      </c>
      <c r="F259" s="245">
        <f>E259*こちらの注文書シートをご利用ください!$H$9</f>
        <v>0</v>
      </c>
      <c r="G259" s="205"/>
      <c r="H259" s="206"/>
      <c r="I259" s="296"/>
      <c r="J259" s="169" t="s">
        <v>1428</v>
      </c>
    </row>
    <row r="260" spans="1:10" x14ac:dyDescent="0.15">
      <c r="A260" s="441"/>
      <c r="B260" s="173" t="s">
        <v>455</v>
      </c>
      <c r="C260" s="177" t="s">
        <v>454</v>
      </c>
      <c r="D260" s="173" t="s">
        <v>867</v>
      </c>
      <c r="E260" s="295">
        <v>2500</v>
      </c>
      <c r="F260" s="245">
        <f>E260*こちらの注文書シートをご利用ください!$H$9</f>
        <v>0</v>
      </c>
      <c r="G260" s="205"/>
      <c r="H260" s="206"/>
      <c r="I260" s="296"/>
      <c r="J260" s="169" t="s">
        <v>1427</v>
      </c>
    </row>
    <row r="261" spans="1:10" x14ac:dyDescent="0.15">
      <c r="A261" s="442"/>
      <c r="B261" s="231" t="s">
        <v>94</v>
      </c>
      <c r="C261" s="250" t="s">
        <v>454</v>
      </c>
      <c r="D261" s="231" t="s">
        <v>868</v>
      </c>
      <c r="E261" s="340">
        <v>2500</v>
      </c>
      <c r="F261" s="245">
        <f>E261*こちらの注文書シートをご利用ください!$H$9</f>
        <v>0</v>
      </c>
      <c r="G261" s="219"/>
      <c r="H261" s="220"/>
      <c r="I261" s="341"/>
      <c r="J261" s="221" t="s">
        <v>1429</v>
      </c>
    </row>
    <row r="262" spans="1:10" x14ac:dyDescent="0.15">
      <c r="A262" s="437">
        <v>61</v>
      </c>
      <c r="B262" s="226" t="s">
        <v>456</v>
      </c>
      <c r="C262" s="227" t="s">
        <v>457</v>
      </c>
      <c r="D262" s="227" t="s">
        <v>869</v>
      </c>
      <c r="E262" s="297">
        <v>3800</v>
      </c>
      <c r="F262" s="245">
        <f>E262*こちらの注文書シートをご利用ください!$H$9</f>
        <v>0</v>
      </c>
      <c r="G262" s="214"/>
      <c r="H262" s="215"/>
      <c r="I262" s="298"/>
      <c r="J262" s="216" t="s">
        <v>1078</v>
      </c>
    </row>
    <row r="263" spans="1:10" x14ac:dyDescent="0.15">
      <c r="A263" s="438"/>
      <c r="B263" s="167" t="s">
        <v>458</v>
      </c>
      <c r="C263" s="173" t="s">
        <v>457</v>
      </c>
      <c r="D263" s="173" t="s">
        <v>870</v>
      </c>
      <c r="E263" s="295">
        <v>3800</v>
      </c>
      <c r="F263" s="245">
        <f>E263*こちらの注文書シートをご利用ください!$H$9</f>
        <v>0</v>
      </c>
      <c r="G263" s="205"/>
      <c r="H263" s="206"/>
      <c r="I263" s="296"/>
      <c r="J263" s="169" t="s">
        <v>1079</v>
      </c>
    </row>
    <row r="264" spans="1:10" x14ac:dyDescent="0.15">
      <c r="A264" s="438"/>
      <c r="B264" s="173" t="s">
        <v>459</v>
      </c>
      <c r="C264" s="173" t="s">
        <v>457</v>
      </c>
      <c r="D264" s="173" t="s">
        <v>871</v>
      </c>
      <c r="E264" s="295">
        <v>3800</v>
      </c>
      <c r="F264" s="245">
        <f>E264*こちらの注文書シートをご利用ください!$H$9</f>
        <v>0</v>
      </c>
      <c r="G264" s="205"/>
      <c r="H264" s="206"/>
      <c r="I264" s="296"/>
      <c r="J264" s="169" t="s">
        <v>1082</v>
      </c>
    </row>
    <row r="265" spans="1:10" x14ac:dyDescent="0.15">
      <c r="A265" s="439"/>
      <c r="B265" s="231" t="s">
        <v>460</v>
      </c>
      <c r="C265" s="231" t="s">
        <v>457</v>
      </c>
      <c r="D265" s="231" t="s">
        <v>872</v>
      </c>
      <c r="E265" s="340">
        <v>3800</v>
      </c>
      <c r="F265" s="245">
        <f>E265*こちらの注文書シートをご利用ください!$H$9</f>
        <v>0</v>
      </c>
      <c r="G265" s="219"/>
      <c r="H265" s="220"/>
      <c r="I265" s="341"/>
      <c r="J265" s="221" t="s">
        <v>1083</v>
      </c>
    </row>
    <row r="266" spans="1:10" x14ac:dyDescent="0.15">
      <c r="A266" s="440">
        <v>62</v>
      </c>
      <c r="B266" s="227" t="s">
        <v>461</v>
      </c>
      <c r="C266" s="227" t="s">
        <v>1792</v>
      </c>
      <c r="D266" s="227" t="s">
        <v>1730</v>
      </c>
      <c r="E266" s="297">
        <v>3800</v>
      </c>
      <c r="F266" s="245">
        <f>E266*こちらの注文書シートをご利用ください!$H$9</f>
        <v>0</v>
      </c>
      <c r="G266" s="214"/>
      <c r="H266" s="215"/>
      <c r="I266" s="298"/>
      <c r="J266" s="216" t="s">
        <v>1080</v>
      </c>
    </row>
    <row r="267" spans="1:10" x14ac:dyDescent="0.15">
      <c r="A267" s="441"/>
      <c r="B267" s="173" t="s">
        <v>462</v>
      </c>
      <c r="C267" s="173" t="s">
        <v>1792</v>
      </c>
      <c r="D267" s="173" t="s">
        <v>1732</v>
      </c>
      <c r="E267" s="295">
        <v>3800</v>
      </c>
      <c r="F267" s="245">
        <f>E267*こちらの注文書シートをご利用ください!$H$9</f>
        <v>0</v>
      </c>
      <c r="G267" s="205"/>
      <c r="H267" s="206"/>
      <c r="I267" s="296"/>
      <c r="J267" s="169" t="s">
        <v>1081</v>
      </c>
    </row>
    <row r="268" spans="1:10" x14ac:dyDescent="0.15">
      <c r="A268" s="441"/>
      <c r="B268" s="173" t="s">
        <v>463</v>
      </c>
      <c r="C268" s="173" t="s">
        <v>457</v>
      </c>
      <c r="D268" s="173" t="s">
        <v>873</v>
      </c>
      <c r="E268" s="295">
        <v>3800</v>
      </c>
      <c r="F268" s="245">
        <f>E268*こちらの注文書シートをご利用ください!$H$9</f>
        <v>0</v>
      </c>
      <c r="G268" s="205"/>
      <c r="H268" s="206"/>
      <c r="I268" s="296"/>
      <c r="J268" s="169" t="s">
        <v>1084</v>
      </c>
    </row>
    <row r="269" spans="1:10" x14ac:dyDescent="0.15">
      <c r="A269" s="443"/>
      <c r="B269" s="299" t="s">
        <v>1723</v>
      </c>
      <c r="C269" s="299" t="s">
        <v>457</v>
      </c>
      <c r="D269" s="299" t="s">
        <v>874</v>
      </c>
      <c r="E269" s="300">
        <v>3800</v>
      </c>
      <c r="F269" s="245">
        <f>E269*こちらの注文書シートをご利用ください!$H$9</f>
        <v>0</v>
      </c>
      <c r="G269" s="301"/>
      <c r="H269" s="203"/>
      <c r="I269" s="302"/>
      <c r="J269" s="303" t="s">
        <v>1085</v>
      </c>
    </row>
    <row r="270" spans="1:10" x14ac:dyDescent="0.15">
      <c r="A270" s="443"/>
      <c r="B270" s="334" t="s">
        <v>1725</v>
      </c>
      <c r="C270" s="334" t="s">
        <v>1724</v>
      </c>
      <c r="D270" s="334" t="s">
        <v>1731</v>
      </c>
      <c r="E270" s="300">
        <v>3800</v>
      </c>
      <c r="F270" s="245">
        <f>E270*こちらの注文書シートをご利用ください!$H$9</f>
        <v>0</v>
      </c>
      <c r="G270" s="335"/>
      <c r="H270" s="336"/>
      <c r="I270" s="302"/>
      <c r="J270" s="303" t="s">
        <v>1737</v>
      </c>
    </row>
    <row r="271" spans="1:10" x14ac:dyDescent="0.15">
      <c r="A271" s="443"/>
      <c r="B271" s="334" t="s">
        <v>1726</v>
      </c>
      <c r="C271" s="334" t="s">
        <v>1724</v>
      </c>
      <c r="D271" s="334" t="s">
        <v>1733</v>
      </c>
      <c r="E271" s="300">
        <v>3800</v>
      </c>
      <c r="F271" s="245">
        <f>E271*こちらの注文書シートをご利用ください!$H$9</f>
        <v>0</v>
      </c>
      <c r="G271" s="335"/>
      <c r="H271" s="336"/>
      <c r="I271" s="302"/>
      <c r="J271" s="303" t="s">
        <v>1738</v>
      </c>
    </row>
    <row r="272" spans="1:10" x14ac:dyDescent="0.15">
      <c r="A272" s="443"/>
      <c r="B272" s="334" t="s">
        <v>1727</v>
      </c>
      <c r="C272" s="334" t="s">
        <v>1724</v>
      </c>
      <c r="D272" s="334" t="s">
        <v>1734</v>
      </c>
      <c r="E272" s="300">
        <v>3800</v>
      </c>
      <c r="F272" s="245">
        <f>E272*こちらの注文書シートをご利用ください!$H$9</f>
        <v>0</v>
      </c>
      <c r="G272" s="335"/>
      <c r="H272" s="336"/>
      <c r="I272" s="302"/>
      <c r="J272" s="303" t="s">
        <v>1739</v>
      </c>
    </row>
    <row r="273" spans="1:10" x14ac:dyDescent="0.15">
      <c r="A273" s="443"/>
      <c r="B273" s="334" t="s">
        <v>1728</v>
      </c>
      <c r="C273" s="334" t="s">
        <v>1724</v>
      </c>
      <c r="D273" s="334" t="s">
        <v>1735</v>
      </c>
      <c r="E273" s="300">
        <v>3800</v>
      </c>
      <c r="F273" s="245">
        <f>E273*こちらの注文書シートをご利用ください!$H$9</f>
        <v>0</v>
      </c>
      <c r="G273" s="335"/>
      <c r="H273" s="336"/>
      <c r="I273" s="302"/>
      <c r="J273" s="303" t="s">
        <v>1740</v>
      </c>
    </row>
    <row r="274" spans="1:10" x14ac:dyDescent="0.15">
      <c r="A274" s="442"/>
      <c r="B274" s="342" t="s">
        <v>1729</v>
      </c>
      <c r="C274" s="337" t="s">
        <v>1724</v>
      </c>
      <c r="D274" s="337" t="s">
        <v>1736</v>
      </c>
      <c r="E274" s="340">
        <v>3800</v>
      </c>
      <c r="F274" s="245">
        <f>E274*こちらの注文書シートをご利用ください!$H$9</f>
        <v>0</v>
      </c>
      <c r="G274" s="338"/>
      <c r="H274" s="339"/>
      <c r="I274" s="341"/>
      <c r="J274" s="221" t="s">
        <v>1741</v>
      </c>
    </row>
    <row r="275" spans="1:10" x14ac:dyDescent="0.15">
      <c r="A275" s="440">
        <v>64</v>
      </c>
      <c r="B275" s="211" t="s">
        <v>1530</v>
      </c>
      <c r="C275" s="212" t="s">
        <v>1531</v>
      </c>
      <c r="D275" s="212" t="s">
        <v>1532</v>
      </c>
      <c r="E275" s="297">
        <v>3200</v>
      </c>
      <c r="F275" s="245">
        <f>E275*こちらの注文書シートをご利用ください!$H$9</f>
        <v>0</v>
      </c>
      <c r="G275" s="214"/>
      <c r="H275" s="215"/>
      <c r="I275" s="298"/>
      <c r="J275" s="216" t="s">
        <v>1629</v>
      </c>
    </row>
    <row r="276" spans="1:10" x14ac:dyDescent="0.15">
      <c r="A276" s="441"/>
      <c r="B276" s="167" t="s">
        <v>464</v>
      </c>
      <c r="C276" s="167" t="s">
        <v>1533</v>
      </c>
      <c r="D276" s="173" t="s">
        <v>875</v>
      </c>
      <c r="E276" s="295">
        <v>3200</v>
      </c>
      <c r="F276" s="245">
        <f>E276*こちらの注文書シートをご利用ください!$H$9</f>
        <v>0</v>
      </c>
      <c r="G276" s="205"/>
      <c r="H276" s="206"/>
      <c r="I276" s="296"/>
      <c r="J276" s="169" t="s">
        <v>1165</v>
      </c>
    </row>
    <row r="277" spans="1:10" x14ac:dyDescent="0.15">
      <c r="A277" s="442"/>
      <c r="B277" s="230" t="s">
        <v>142</v>
      </c>
      <c r="C277" s="230" t="s">
        <v>1533</v>
      </c>
      <c r="D277" s="230" t="s">
        <v>876</v>
      </c>
      <c r="E277" s="340">
        <v>3200</v>
      </c>
      <c r="F277" s="245">
        <f>E277*こちらの注文書シートをご利用ください!$H$9</f>
        <v>0</v>
      </c>
      <c r="G277" s="219"/>
      <c r="H277" s="220"/>
      <c r="I277" s="341"/>
      <c r="J277" s="221" t="s">
        <v>1197</v>
      </c>
    </row>
    <row r="278" spans="1:10" x14ac:dyDescent="0.15">
      <c r="A278" s="437" t="s">
        <v>1454</v>
      </c>
      <c r="B278" s="211" t="s">
        <v>1534</v>
      </c>
      <c r="C278" s="212" t="s">
        <v>1535</v>
      </c>
      <c r="D278" s="211" t="s">
        <v>1536</v>
      </c>
      <c r="E278" s="297">
        <v>3800</v>
      </c>
      <c r="F278" s="245">
        <f>E278*こちらの注文書シートをご利用ください!$H$9</f>
        <v>0</v>
      </c>
      <c r="G278" s="214"/>
      <c r="H278" s="215"/>
      <c r="I278" s="298"/>
      <c r="J278" s="216" t="s">
        <v>1630</v>
      </c>
    </row>
    <row r="279" spans="1:10" x14ac:dyDescent="0.15">
      <c r="A279" s="438"/>
      <c r="B279" s="171" t="s">
        <v>1537</v>
      </c>
      <c r="C279" s="172" t="s">
        <v>1535</v>
      </c>
      <c r="D279" s="171" t="s">
        <v>1538</v>
      </c>
      <c r="E279" s="295">
        <v>3800</v>
      </c>
      <c r="F279" s="245">
        <f>E279*こちらの注文書シートをご利用ください!$H$9</f>
        <v>0</v>
      </c>
      <c r="G279" s="205"/>
      <c r="H279" s="206"/>
      <c r="I279" s="296"/>
      <c r="J279" s="169" t="s">
        <v>1631</v>
      </c>
    </row>
    <row r="280" spans="1:10" x14ac:dyDescent="0.15">
      <c r="A280" s="438"/>
      <c r="B280" s="173" t="s">
        <v>465</v>
      </c>
      <c r="C280" s="177" t="s">
        <v>1539</v>
      </c>
      <c r="D280" s="173" t="s">
        <v>877</v>
      </c>
      <c r="E280" s="295">
        <v>3800</v>
      </c>
      <c r="F280" s="245">
        <f>E280*こちらの注文書シートをご利用ください!$H$9</f>
        <v>0</v>
      </c>
      <c r="G280" s="205"/>
      <c r="H280" s="206"/>
      <c r="I280" s="296"/>
      <c r="J280" s="169" t="s">
        <v>1157</v>
      </c>
    </row>
    <row r="281" spans="1:10" x14ac:dyDescent="0.15">
      <c r="A281" s="438"/>
      <c r="B281" s="173" t="s">
        <v>72</v>
      </c>
      <c r="C281" s="177" t="s">
        <v>1539</v>
      </c>
      <c r="D281" s="173" t="s">
        <v>878</v>
      </c>
      <c r="E281" s="295">
        <v>3800</v>
      </c>
      <c r="F281" s="245">
        <f>E281*こちらの注文書シートをご利用ください!$H$9</f>
        <v>0</v>
      </c>
      <c r="G281" s="205"/>
      <c r="H281" s="206"/>
      <c r="I281" s="296"/>
      <c r="J281" s="169" t="s">
        <v>1158</v>
      </c>
    </row>
    <row r="282" spans="1:10" x14ac:dyDescent="0.15">
      <c r="A282" s="439"/>
      <c r="B282" s="231" t="s">
        <v>216</v>
      </c>
      <c r="C282" s="250" t="s">
        <v>1539</v>
      </c>
      <c r="D282" s="231" t="s">
        <v>879</v>
      </c>
      <c r="E282" s="340">
        <v>3800</v>
      </c>
      <c r="F282" s="245">
        <f>E282*こちらの注文書シートをご利用ください!$H$9</f>
        <v>0</v>
      </c>
      <c r="G282" s="219"/>
      <c r="H282" s="220"/>
      <c r="I282" s="341"/>
      <c r="J282" s="221" t="s">
        <v>1291</v>
      </c>
    </row>
    <row r="283" spans="1:10" x14ac:dyDescent="0.15">
      <c r="A283" s="440">
        <v>67</v>
      </c>
      <c r="B283" s="227" t="s">
        <v>466</v>
      </c>
      <c r="C283" s="227" t="s">
        <v>467</v>
      </c>
      <c r="D283" s="227" t="s">
        <v>880</v>
      </c>
      <c r="E283" s="297">
        <v>2800</v>
      </c>
      <c r="F283" s="245">
        <f>E283*こちらの注文書シートをご利用ください!$H$9</f>
        <v>0</v>
      </c>
      <c r="G283" s="214"/>
      <c r="H283" s="215"/>
      <c r="I283" s="298"/>
      <c r="J283" s="216" t="s">
        <v>1196</v>
      </c>
    </row>
    <row r="284" spans="1:10" x14ac:dyDescent="0.15">
      <c r="A284" s="441"/>
      <c r="B284" s="173" t="s">
        <v>468</v>
      </c>
      <c r="C284" s="173" t="s">
        <v>469</v>
      </c>
      <c r="D284" s="173" t="s">
        <v>881</v>
      </c>
      <c r="E284" s="295">
        <v>2800</v>
      </c>
      <c r="F284" s="245">
        <f>E284*こちらの注文書シートをご利用ください!$H$9</f>
        <v>0</v>
      </c>
      <c r="G284" s="205"/>
      <c r="H284" s="206"/>
      <c r="I284" s="296"/>
      <c r="J284" s="169" t="s">
        <v>1148</v>
      </c>
    </row>
    <row r="285" spans="1:10" x14ac:dyDescent="0.15">
      <c r="A285" s="442"/>
      <c r="B285" s="231" t="s">
        <v>470</v>
      </c>
      <c r="C285" s="231" t="s">
        <v>469</v>
      </c>
      <c r="D285" s="231" t="s">
        <v>882</v>
      </c>
      <c r="E285" s="340">
        <v>2800</v>
      </c>
      <c r="F285" s="245">
        <f>E285*こちらの注文書シートをご利用ください!$H$9</f>
        <v>0</v>
      </c>
      <c r="G285" s="219"/>
      <c r="H285" s="220"/>
      <c r="I285" s="341"/>
      <c r="J285" s="221" t="s">
        <v>1149</v>
      </c>
    </row>
    <row r="286" spans="1:10" x14ac:dyDescent="0.15">
      <c r="A286" s="440">
        <v>68</v>
      </c>
      <c r="B286" s="227" t="s">
        <v>471</v>
      </c>
      <c r="C286" s="258" t="s">
        <v>1540</v>
      </c>
      <c r="D286" s="227" t="s">
        <v>883</v>
      </c>
      <c r="E286" s="297">
        <v>10000</v>
      </c>
      <c r="F286" s="245">
        <f>E286*こちらの注文書シートをご利用ください!$H$9</f>
        <v>0</v>
      </c>
      <c r="G286" s="214"/>
      <c r="H286" s="215"/>
      <c r="I286" s="298"/>
      <c r="J286" s="216" t="s">
        <v>1120</v>
      </c>
    </row>
    <row r="287" spans="1:10" x14ac:dyDescent="0.15">
      <c r="A287" s="441"/>
      <c r="B287" s="173" t="s">
        <v>472</v>
      </c>
      <c r="C287" s="183" t="s">
        <v>1540</v>
      </c>
      <c r="D287" s="173" t="s">
        <v>884</v>
      </c>
      <c r="E287" s="295">
        <v>10000</v>
      </c>
      <c r="F287" s="245">
        <f>E287*こちらの注文書シートをご利用ください!$H$9</f>
        <v>0</v>
      </c>
      <c r="G287" s="205"/>
      <c r="H287" s="206"/>
      <c r="I287" s="296"/>
      <c r="J287" s="169" t="s">
        <v>1122</v>
      </c>
    </row>
    <row r="288" spans="1:10" x14ac:dyDescent="0.15">
      <c r="A288" s="441"/>
      <c r="B288" s="173" t="s">
        <v>473</v>
      </c>
      <c r="C288" s="183" t="s">
        <v>1540</v>
      </c>
      <c r="D288" s="173" t="s">
        <v>885</v>
      </c>
      <c r="E288" s="295">
        <v>10000</v>
      </c>
      <c r="F288" s="245">
        <f>E288*こちらの注文書シートをご利用ください!$H$9</f>
        <v>0</v>
      </c>
      <c r="G288" s="205"/>
      <c r="H288" s="206"/>
      <c r="I288" s="296"/>
      <c r="J288" s="169" t="s">
        <v>1121</v>
      </c>
    </row>
    <row r="289" spans="1:10" x14ac:dyDescent="0.15">
      <c r="A289" s="441"/>
      <c r="B289" s="173" t="s">
        <v>474</v>
      </c>
      <c r="C289" s="183" t="s">
        <v>1540</v>
      </c>
      <c r="D289" s="173" t="s">
        <v>886</v>
      </c>
      <c r="E289" s="295">
        <v>10000</v>
      </c>
      <c r="F289" s="245">
        <f>E289*こちらの注文書シートをご利用ください!$H$9</f>
        <v>0</v>
      </c>
      <c r="G289" s="205"/>
      <c r="H289" s="206"/>
      <c r="I289" s="296"/>
      <c r="J289" s="169" t="s">
        <v>1123</v>
      </c>
    </row>
    <row r="290" spans="1:10" x14ac:dyDescent="0.15">
      <c r="A290" s="441"/>
      <c r="B290" s="173" t="s">
        <v>475</v>
      </c>
      <c r="C290" s="183" t="s">
        <v>1540</v>
      </c>
      <c r="D290" s="173" t="s">
        <v>887</v>
      </c>
      <c r="E290" s="295">
        <v>10000</v>
      </c>
      <c r="F290" s="245">
        <f>E290*こちらの注文書シートをご利用ください!$H$9</f>
        <v>0</v>
      </c>
      <c r="G290" s="205"/>
      <c r="H290" s="206"/>
      <c r="I290" s="296"/>
      <c r="J290" s="169" t="s">
        <v>1124</v>
      </c>
    </row>
    <row r="291" spans="1:10" x14ac:dyDescent="0.15">
      <c r="A291" s="442"/>
      <c r="B291" s="231" t="s">
        <v>476</v>
      </c>
      <c r="C291" s="259" t="s">
        <v>1540</v>
      </c>
      <c r="D291" s="231" t="s">
        <v>888</v>
      </c>
      <c r="E291" s="340">
        <v>10000</v>
      </c>
      <c r="F291" s="245">
        <f>E291*こちらの注文書シートをご利用ください!$H$9</f>
        <v>0</v>
      </c>
      <c r="G291" s="219"/>
      <c r="H291" s="220"/>
      <c r="I291" s="341"/>
      <c r="J291" s="221" t="s">
        <v>1310</v>
      </c>
    </row>
    <row r="292" spans="1:10" x14ac:dyDescent="0.15">
      <c r="A292" s="440">
        <v>70</v>
      </c>
      <c r="B292" s="227" t="s">
        <v>484</v>
      </c>
      <c r="C292" s="212" t="s">
        <v>1541</v>
      </c>
      <c r="D292" s="227" t="s">
        <v>892</v>
      </c>
      <c r="E292" s="297">
        <v>700</v>
      </c>
      <c r="F292" s="245">
        <f>E292*こちらの注文書シートをご利用ください!$H$9</f>
        <v>0</v>
      </c>
      <c r="G292" s="214"/>
      <c r="H292" s="215"/>
      <c r="I292" s="298"/>
      <c r="J292" s="216" t="s">
        <v>1142</v>
      </c>
    </row>
    <row r="293" spans="1:10" x14ac:dyDescent="0.15">
      <c r="A293" s="442"/>
      <c r="B293" s="218" t="s">
        <v>1542</v>
      </c>
      <c r="C293" s="218" t="s">
        <v>1541</v>
      </c>
      <c r="D293" s="217" t="s">
        <v>1543</v>
      </c>
      <c r="E293" s="340">
        <v>700</v>
      </c>
      <c r="F293" s="245">
        <f>E293*こちらの注文書シートをご利用ください!$H$9</f>
        <v>0</v>
      </c>
      <c r="G293" s="219"/>
      <c r="H293" s="220"/>
      <c r="I293" s="341"/>
      <c r="J293" s="221" t="s">
        <v>1008</v>
      </c>
    </row>
    <row r="294" spans="1:10" x14ac:dyDescent="0.15">
      <c r="A294" s="440">
        <v>71</v>
      </c>
      <c r="B294" s="211" t="s">
        <v>1544</v>
      </c>
      <c r="C294" s="212" t="s">
        <v>1545</v>
      </c>
      <c r="D294" s="211" t="s">
        <v>1546</v>
      </c>
      <c r="E294" s="375">
        <v>1000</v>
      </c>
      <c r="F294" s="245">
        <f>E294*こちらの注文書シートをご利用ください!$H$9</f>
        <v>0</v>
      </c>
      <c r="G294" s="214"/>
      <c r="H294" s="215"/>
      <c r="I294" s="298"/>
      <c r="J294" s="216" t="s">
        <v>1005</v>
      </c>
    </row>
    <row r="295" spans="1:10" x14ac:dyDescent="0.15">
      <c r="A295" s="441"/>
      <c r="B295" s="171" t="s">
        <v>1009</v>
      </c>
      <c r="C295" s="172" t="s">
        <v>1545</v>
      </c>
      <c r="D295" s="171" t="s">
        <v>1547</v>
      </c>
      <c r="E295" s="376">
        <v>1000</v>
      </c>
      <c r="F295" s="245">
        <f>E295*こちらの注文書シートをご利用ください!$H$9</f>
        <v>0</v>
      </c>
      <c r="G295" s="205"/>
      <c r="H295" s="206"/>
      <c r="I295" s="296"/>
      <c r="J295" s="169" t="s">
        <v>1006</v>
      </c>
    </row>
    <row r="296" spans="1:10" x14ac:dyDescent="0.15">
      <c r="A296" s="441"/>
      <c r="B296" s="171" t="s">
        <v>1010</v>
      </c>
      <c r="C296" s="172" t="s">
        <v>1545</v>
      </c>
      <c r="D296" s="172" t="s">
        <v>1548</v>
      </c>
      <c r="E296" s="376">
        <v>1000</v>
      </c>
      <c r="F296" s="245">
        <f>E296*こちらの注文書シートをご利用ください!$H$9</f>
        <v>0</v>
      </c>
      <c r="G296" s="205"/>
      <c r="H296" s="206"/>
      <c r="I296" s="296"/>
      <c r="J296" s="169" t="s">
        <v>1007</v>
      </c>
    </row>
    <row r="297" spans="1:10" x14ac:dyDescent="0.15">
      <c r="A297" s="442"/>
      <c r="B297" s="257" t="s">
        <v>1549</v>
      </c>
      <c r="C297" s="218" t="s">
        <v>1545</v>
      </c>
      <c r="D297" s="217" t="s">
        <v>893</v>
      </c>
      <c r="E297" s="377">
        <v>1000</v>
      </c>
      <c r="F297" s="245">
        <f>E297*こちらの注文書シートをご利用ください!$H$9</f>
        <v>0</v>
      </c>
      <c r="G297" s="219"/>
      <c r="H297" s="220"/>
      <c r="I297" s="341"/>
      <c r="J297" s="221" t="s">
        <v>1210</v>
      </c>
    </row>
    <row r="298" spans="1:10" ht="12.75" customHeight="1" x14ac:dyDescent="0.15">
      <c r="A298" s="437">
        <v>72</v>
      </c>
      <c r="B298" s="227" t="s">
        <v>141</v>
      </c>
      <c r="C298" s="227" t="s">
        <v>486</v>
      </c>
      <c r="D298" s="227" t="s">
        <v>894</v>
      </c>
      <c r="E298" s="375">
        <v>1000</v>
      </c>
      <c r="F298" s="245">
        <f>E298*こちらの注文書シートをご利用ください!$H$9</f>
        <v>0</v>
      </c>
      <c r="G298" s="214"/>
      <c r="H298" s="215"/>
      <c r="I298" s="298"/>
      <c r="J298" s="216" t="s">
        <v>1193</v>
      </c>
    </row>
    <row r="299" spans="1:10" x14ac:dyDescent="0.15">
      <c r="A299" s="438"/>
      <c r="B299" s="167" t="s">
        <v>154</v>
      </c>
      <c r="C299" s="173" t="s">
        <v>485</v>
      </c>
      <c r="D299" s="167" t="s">
        <v>895</v>
      </c>
      <c r="E299" s="376">
        <v>1000</v>
      </c>
      <c r="F299" s="245">
        <f>E299*こちらの注文書シートをご利用ください!$H$9</f>
        <v>0</v>
      </c>
      <c r="G299" s="205"/>
      <c r="H299" s="206"/>
      <c r="I299" s="296"/>
      <c r="J299" s="169" t="s">
        <v>1211</v>
      </c>
    </row>
    <row r="300" spans="1:10" x14ac:dyDescent="0.15">
      <c r="A300" s="438"/>
      <c r="B300" s="173" t="s">
        <v>140</v>
      </c>
      <c r="C300" s="173" t="s">
        <v>1550</v>
      </c>
      <c r="D300" s="173" t="s">
        <v>896</v>
      </c>
      <c r="E300" s="376">
        <v>1000</v>
      </c>
      <c r="F300" s="245">
        <f>E300*こちらの注文書シートをご利用ください!$H$9</f>
        <v>0</v>
      </c>
      <c r="G300" s="205"/>
      <c r="H300" s="206"/>
      <c r="I300" s="296"/>
      <c r="J300" s="169" t="s">
        <v>1192</v>
      </c>
    </row>
    <row r="301" spans="1:10" x14ac:dyDescent="0.15">
      <c r="A301" s="439"/>
      <c r="B301" s="257" t="s">
        <v>1551</v>
      </c>
      <c r="C301" s="218" t="s">
        <v>1545</v>
      </c>
      <c r="D301" s="217" t="s">
        <v>892</v>
      </c>
      <c r="E301" s="377">
        <v>1000</v>
      </c>
      <c r="F301" s="245">
        <f>E301*こちらの注文書シートをご利用ください!$H$9</f>
        <v>0</v>
      </c>
      <c r="G301" s="219"/>
      <c r="H301" s="220"/>
      <c r="I301" s="341"/>
      <c r="J301" s="221" t="s">
        <v>1191</v>
      </c>
    </row>
    <row r="302" spans="1:10" x14ac:dyDescent="0.15">
      <c r="A302" s="440">
        <v>73</v>
      </c>
      <c r="B302" s="227" t="s">
        <v>487</v>
      </c>
      <c r="C302" s="237" t="s">
        <v>1552</v>
      </c>
      <c r="D302" s="227" t="s">
        <v>897</v>
      </c>
      <c r="E302" s="297">
        <v>600</v>
      </c>
      <c r="F302" s="245">
        <f>E302*こちらの注文書シートをご利用ください!$H$9</f>
        <v>0</v>
      </c>
      <c r="G302" s="214"/>
      <c r="H302" s="215"/>
      <c r="I302" s="298"/>
      <c r="J302" s="216" t="s">
        <v>1024</v>
      </c>
    </row>
    <row r="303" spans="1:10" x14ac:dyDescent="0.15">
      <c r="A303" s="441"/>
      <c r="B303" s="173" t="s">
        <v>30</v>
      </c>
      <c r="C303" s="177" t="s">
        <v>1552</v>
      </c>
      <c r="D303" s="173" t="s">
        <v>898</v>
      </c>
      <c r="E303" s="295">
        <v>600</v>
      </c>
      <c r="F303" s="245">
        <f>E303*こちらの注文書シートをご利用ください!$H$9</f>
        <v>0</v>
      </c>
      <c r="G303" s="205"/>
      <c r="H303" s="206"/>
      <c r="I303" s="296"/>
      <c r="J303" s="169" t="s">
        <v>1025</v>
      </c>
    </row>
    <row r="304" spans="1:10" x14ac:dyDescent="0.15">
      <c r="A304" s="441"/>
      <c r="B304" s="173" t="s">
        <v>31</v>
      </c>
      <c r="C304" s="177" t="s">
        <v>1552</v>
      </c>
      <c r="D304" s="173" t="s">
        <v>899</v>
      </c>
      <c r="E304" s="295">
        <v>600</v>
      </c>
      <c r="F304" s="245">
        <f>E304*こちらの注文書シートをご利用ください!$H$9</f>
        <v>0</v>
      </c>
      <c r="G304" s="205"/>
      <c r="H304" s="206"/>
      <c r="I304" s="296"/>
      <c r="J304" s="169" t="s">
        <v>1026</v>
      </c>
    </row>
    <row r="305" spans="1:14" x14ac:dyDescent="0.15">
      <c r="A305" s="441"/>
      <c r="B305" s="173" t="s">
        <v>210</v>
      </c>
      <c r="C305" s="177" t="s">
        <v>1552</v>
      </c>
      <c r="D305" s="173" t="s">
        <v>900</v>
      </c>
      <c r="E305" s="295">
        <v>600</v>
      </c>
      <c r="F305" s="245">
        <f>E305*こちらの注文書シートをご利用ください!$H$9</f>
        <v>0</v>
      </c>
      <c r="G305" s="205"/>
      <c r="H305" s="206"/>
      <c r="I305" s="296"/>
      <c r="J305" s="169" t="s">
        <v>1097</v>
      </c>
    </row>
    <row r="306" spans="1:14" x14ac:dyDescent="0.15">
      <c r="A306" s="441"/>
      <c r="B306" s="173" t="s">
        <v>211</v>
      </c>
      <c r="C306" s="177" t="s">
        <v>1552</v>
      </c>
      <c r="D306" s="173" t="s">
        <v>901</v>
      </c>
      <c r="E306" s="295">
        <v>600</v>
      </c>
      <c r="F306" s="245">
        <f>E306*こちらの注文書シートをご利用ください!$H$9</f>
        <v>0</v>
      </c>
      <c r="G306" s="205"/>
      <c r="H306" s="206"/>
      <c r="I306" s="296"/>
      <c r="J306" s="169" t="s">
        <v>1098</v>
      </c>
    </row>
    <row r="307" spans="1:14" x14ac:dyDescent="0.15">
      <c r="A307" s="441"/>
      <c r="B307" s="173" t="s">
        <v>488</v>
      </c>
      <c r="C307" s="177" t="s">
        <v>1553</v>
      </c>
      <c r="D307" s="173" t="s">
        <v>897</v>
      </c>
      <c r="E307" s="295">
        <v>1300</v>
      </c>
      <c r="F307" s="245">
        <f>E307*こちらの注文書シートをご利用ください!$H$9</f>
        <v>0</v>
      </c>
      <c r="G307" s="205"/>
      <c r="H307" s="206"/>
      <c r="I307" s="296"/>
      <c r="J307" s="169" t="s">
        <v>1027</v>
      </c>
    </row>
    <row r="308" spans="1:14" x14ac:dyDescent="0.15">
      <c r="A308" s="441"/>
      <c r="B308" s="173" t="s">
        <v>32</v>
      </c>
      <c r="C308" s="177" t="s">
        <v>1553</v>
      </c>
      <c r="D308" s="173" t="s">
        <v>898</v>
      </c>
      <c r="E308" s="295">
        <v>1300</v>
      </c>
      <c r="F308" s="245">
        <f>E308*こちらの注文書シートをご利用ください!$H$9</f>
        <v>0</v>
      </c>
      <c r="G308" s="205"/>
      <c r="H308" s="206"/>
      <c r="I308" s="296"/>
      <c r="J308" s="169" t="s">
        <v>1029</v>
      </c>
    </row>
    <row r="309" spans="1:14" x14ac:dyDescent="0.15">
      <c r="A309" s="441"/>
      <c r="B309" s="173" t="s">
        <v>489</v>
      </c>
      <c r="C309" s="177" t="s">
        <v>1553</v>
      </c>
      <c r="D309" s="173" t="s">
        <v>899</v>
      </c>
      <c r="E309" s="295">
        <v>1300</v>
      </c>
      <c r="F309" s="245">
        <f>E309*こちらの注文書シートをご利用ください!$H$9</f>
        <v>0</v>
      </c>
      <c r="G309" s="205"/>
      <c r="H309" s="206"/>
      <c r="I309" s="296"/>
      <c r="J309" s="169" t="s">
        <v>1028</v>
      </c>
    </row>
    <row r="310" spans="1:14" x14ac:dyDescent="0.15">
      <c r="A310" s="441"/>
      <c r="B310" s="173" t="s">
        <v>212</v>
      </c>
      <c r="C310" s="177" t="s">
        <v>1553</v>
      </c>
      <c r="D310" s="173" t="s">
        <v>900</v>
      </c>
      <c r="E310" s="295">
        <v>1300</v>
      </c>
      <c r="F310" s="245">
        <f>E310*こちらの注文書シートをご利用ください!$H$9</f>
        <v>0</v>
      </c>
      <c r="G310" s="205"/>
      <c r="H310" s="206"/>
      <c r="I310" s="296"/>
      <c r="J310" s="169" t="s">
        <v>1099</v>
      </c>
    </row>
    <row r="311" spans="1:14" x14ac:dyDescent="0.15">
      <c r="A311" s="441"/>
      <c r="B311" s="173" t="s">
        <v>213</v>
      </c>
      <c r="C311" s="177" t="s">
        <v>1553</v>
      </c>
      <c r="D311" s="173" t="s">
        <v>901</v>
      </c>
      <c r="E311" s="295">
        <v>1300</v>
      </c>
      <c r="F311" s="245">
        <f>E311*こちらの注文書シートをご利用ください!$H$9</f>
        <v>0</v>
      </c>
      <c r="G311" s="205"/>
      <c r="H311" s="206"/>
      <c r="I311" s="296"/>
      <c r="J311" s="169" t="s">
        <v>1100</v>
      </c>
    </row>
    <row r="312" spans="1:14" x14ac:dyDescent="0.15">
      <c r="A312" s="441"/>
      <c r="B312" s="173" t="s">
        <v>490</v>
      </c>
      <c r="C312" s="177" t="s">
        <v>1554</v>
      </c>
      <c r="D312" s="173" t="s">
        <v>897</v>
      </c>
      <c r="E312" s="295">
        <v>2200</v>
      </c>
      <c r="F312" s="245">
        <f>E312*こちらの注文書シートをご利用ください!$H$9</f>
        <v>0</v>
      </c>
      <c r="G312" s="205"/>
      <c r="H312" s="206"/>
      <c r="I312" s="296"/>
      <c r="J312" s="169" t="s">
        <v>1030</v>
      </c>
    </row>
    <row r="313" spans="1:14" x14ac:dyDescent="0.15">
      <c r="A313" s="441"/>
      <c r="B313" s="173" t="s">
        <v>33</v>
      </c>
      <c r="C313" s="177" t="s">
        <v>1554</v>
      </c>
      <c r="D313" s="173" t="s">
        <v>898</v>
      </c>
      <c r="E313" s="295">
        <v>2200</v>
      </c>
      <c r="F313" s="245">
        <f>E313*こちらの注文書シートをご利用ください!$H$9</f>
        <v>0</v>
      </c>
      <c r="G313" s="205"/>
      <c r="H313" s="206"/>
      <c r="I313" s="296"/>
      <c r="J313" s="169" t="s">
        <v>1032</v>
      </c>
    </row>
    <row r="314" spans="1:14" x14ac:dyDescent="0.15">
      <c r="A314" s="441"/>
      <c r="B314" s="173" t="s">
        <v>34</v>
      </c>
      <c r="C314" s="177" t="s">
        <v>1554</v>
      </c>
      <c r="D314" s="173" t="s">
        <v>899</v>
      </c>
      <c r="E314" s="295">
        <v>2200</v>
      </c>
      <c r="F314" s="245">
        <f>E314*こちらの注文書シートをご利用ください!$H$9</f>
        <v>0</v>
      </c>
      <c r="G314" s="205"/>
      <c r="H314" s="206"/>
      <c r="I314" s="296"/>
      <c r="J314" s="169" t="s">
        <v>1031</v>
      </c>
    </row>
    <row r="315" spans="1:14" x14ac:dyDescent="0.15">
      <c r="A315" s="441"/>
      <c r="B315" s="173" t="s">
        <v>214</v>
      </c>
      <c r="C315" s="177" t="s">
        <v>1554</v>
      </c>
      <c r="D315" s="173" t="s">
        <v>900</v>
      </c>
      <c r="E315" s="295">
        <v>2200</v>
      </c>
      <c r="F315" s="245">
        <f>E315*こちらの注文書シートをご利用ください!$H$9</f>
        <v>0</v>
      </c>
      <c r="G315" s="205"/>
      <c r="H315" s="206"/>
      <c r="I315" s="296"/>
      <c r="J315" s="169" t="s">
        <v>1101</v>
      </c>
    </row>
    <row r="316" spans="1:14" x14ac:dyDescent="0.15">
      <c r="A316" s="442"/>
      <c r="B316" s="231" t="s">
        <v>215</v>
      </c>
      <c r="C316" s="250" t="s">
        <v>1554</v>
      </c>
      <c r="D316" s="231" t="s">
        <v>901</v>
      </c>
      <c r="E316" s="340">
        <v>2200</v>
      </c>
      <c r="F316" s="245">
        <f>E316*こちらの注文書シートをご利用ください!$H$9</f>
        <v>0</v>
      </c>
      <c r="G316" s="219"/>
      <c r="H316" s="220"/>
      <c r="I316" s="341"/>
      <c r="J316" s="221" t="s">
        <v>1102</v>
      </c>
      <c r="N316" s="253"/>
    </row>
    <row r="317" spans="1:14" x14ac:dyDescent="0.15">
      <c r="A317" s="440">
        <v>74</v>
      </c>
      <c r="B317" s="227" t="s">
        <v>491</v>
      </c>
      <c r="C317" s="237" t="s">
        <v>1555</v>
      </c>
      <c r="D317" s="227" t="s">
        <v>902</v>
      </c>
      <c r="E317" s="297">
        <v>500</v>
      </c>
      <c r="F317" s="245">
        <f>E317*こちらの注文書シートをご利用ください!$H$9</f>
        <v>0</v>
      </c>
      <c r="G317" s="214"/>
      <c r="H317" s="215"/>
      <c r="I317" s="298"/>
      <c r="J317" s="216" t="s">
        <v>1058</v>
      </c>
    </row>
    <row r="318" spans="1:14" x14ac:dyDescent="0.15">
      <c r="A318" s="441"/>
      <c r="B318" s="167" t="s">
        <v>492</v>
      </c>
      <c r="C318" s="177" t="s">
        <v>1555</v>
      </c>
      <c r="D318" s="170" t="s">
        <v>903</v>
      </c>
      <c r="E318" s="295">
        <v>500</v>
      </c>
      <c r="F318" s="245">
        <f>E318*こちらの注文書シートをご利用ください!$H$9</f>
        <v>0</v>
      </c>
      <c r="G318" s="205"/>
      <c r="H318" s="206"/>
      <c r="I318" s="296"/>
      <c r="J318" s="169" t="s">
        <v>1103</v>
      </c>
    </row>
    <row r="319" spans="1:14" x14ac:dyDescent="0.15">
      <c r="A319" s="441"/>
      <c r="B319" s="173" t="s">
        <v>493</v>
      </c>
      <c r="C319" s="177" t="s">
        <v>1555</v>
      </c>
      <c r="D319" s="173" t="s">
        <v>904</v>
      </c>
      <c r="E319" s="295">
        <v>500</v>
      </c>
      <c r="F319" s="245">
        <f>E319*こちらの注文書シートをご利用ください!$H$9</f>
        <v>0</v>
      </c>
      <c r="G319" s="205"/>
      <c r="H319" s="206"/>
      <c r="I319" s="296"/>
      <c r="J319" s="169" t="s">
        <v>1059</v>
      </c>
    </row>
    <row r="320" spans="1:14" s="141" customFormat="1" x14ac:dyDescent="0.15">
      <c r="A320" s="441"/>
      <c r="B320" s="173" t="s">
        <v>494</v>
      </c>
      <c r="C320" s="177" t="s">
        <v>1555</v>
      </c>
      <c r="D320" s="173" t="s">
        <v>905</v>
      </c>
      <c r="E320" s="295">
        <v>500</v>
      </c>
      <c r="F320" s="245">
        <f>E320*こちらの注文書シートをご利用ください!$H$9</f>
        <v>0</v>
      </c>
      <c r="G320" s="205"/>
      <c r="H320" s="206"/>
      <c r="I320" s="296"/>
      <c r="J320" s="169" t="s">
        <v>1060</v>
      </c>
    </row>
    <row r="321" spans="1:10" x14ac:dyDescent="0.15">
      <c r="A321" s="441"/>
      <c r="B321" s="173" t="s">
        <v>495</v>
      </c>
      <c r="C321" s="177" t="s">
        <v>1555</v>
      </c>
      <c r="D321" s="173" t="s">
        <v>906</v>
      </c>
      <c r="E321" s="295">
        <v>500</v>
      </c>
      <c r="F321" s="245">
        <f>E321*こちらの注文書シートをご利用ください!$H$9</f>
        <v>0</v>
      </c>
      <c r="G321" s="205"/>
      <c r="H321" s="206"/>
      <c r="I321" s="296"/>
      <c r="J321" s="169" t="s">
        <v>1061</v>
      </c>
    </row>
    <row r="322" spans="1:10" x14ac:dyDescent="0.15">
      <c r="A322" s="441"/>
      <c r="B322" s="173" t="s">
        <v>496</v>
      </c>
      <c r="C322" s="177" t="s">
        <v>1556</v>
      </c>
      <c r="D322" s="173" t="s">
        <v>902</v>
      </c>
      <c r="E322" s="295">
        <v>1000</v>
      </c>
      <c r="F322" s="245">
        <f>E322*こちらの注文書シートをご利用ください!$H$9</f>
        <v>0</v>
      </c>
      <c r="G322" s="205"/>
      <c r="H322" s="206"/>
      <c r="I322" s="296"/>
      <c r="J322" s="169" t="s">
        <v>1062</v>
      </c>
    </row>
    <row r="323" spans="1:10" x14ac:dyDescent="0.15">
      <c r="A323" s="441"/>
      <c r="B323" s="173" t="s">
        <v>497</v>
      </c>
      <c r="C323" s="177" t="s">
        <v>1556</v>
      </c>
      <c r="D323" s="173" t="s">
        <v>903</v>
      </c>
      <c r="E323" s="295">
        <v>1000</v>
      </c>
      <c r="F323" s="245">
        <f>E323*こちらの注文書シートをご利用ください!$H$9</f>
        <v>0</v>
      </c>
      <c r="G323" s="205"/>
      <c r="H323" s="206"/>
      <c r="I323" s="296"/>
      <c r="J323" s="169" t="s">
        <v>1104</v>
      </c>
    </row>
    <row r="324" spans="1:10" x14ac:dyDescent="0.15">
      <c r="A324" s="441"/>
      <c r="B324" s="173" t="s">
        <v>498</v>
      </c>
      <c r="C324" s="177" t="s">
        <v>1556</v>
      </c>
      <c r="D324" s="173" t="s">
        <v>904</v>
      </c>
      <c r="E324" s="295">
        <v>1000</v>
      </c>
      <c r="F324" s="245">
        <f>E324*こちらの注文書シートをご利用ください!$H$9</f>
        <v>0</v>
      </c>
      <c r="G324" s="205"/>
      <c r="H324" s="206"/>
      <c r="I324" s="296"/>
      <c r="J324" s="169" t="s">
        <v>1063</v>
      </c>
    </row>
    <row r="325" spans="1:10" x14ac:dyDescent="0.15">
      <c r="A325" s="441"/>
      <c r="B325" s="173" t="s">
        <v>499</v>
      </c>
      <c r="C325" s="177" t="s">
        <v>1556</v>
      </c>
      <c r="D325" s="173" t="s">
        <v>905</v>
      </c>
      <c r="E325" s="295">
        <v>1000</v>
      </c>
      <c r="F325" s="245">
        <f>E325*こちらの注文書シートをご利用ください!$H$9</f>
        <v>0</v>
      </c>
      <c r="G325" s="205"/>
      <c r="H325" s="206"/>
      <c r="I325" s="296"/>
      <c r="J325" s="169" t="s">
        <v>1064</v>
      </c>
    </row>
    <row r="326" spans="1:10" x14ac:dyDescent="0.15">
      <c r="A326" s="443"/>
      <c r="B326" s="318" t="s">
        <v>500</v>
      </c>
      <c r="C326" s="319" t="s">
        <v>1556</v>
      </c>
      <c r="D326" s="318" t="s">
        <v>906</v>
      </c>
      <c r="E326" s="378">
        <v>1000</v>
      </c>
      <c r="F326" s="245">
        <f>E326*こちらの注文書シートをご利用ください!$H$9</f>
        <v>0</v>
      </c>
      <c r="G326" s="320"/>
      <c r="H326" s="321"/>
      <c r="I326" s="390"/>
      <c r="J326" s="397" t="s">
        <v>1065</v>
      </c>
    </row>
    <row r="327" spans="1:10" x14ac:dyDescent="0.15">
      <c r="A327" s="444">
        <v>75</v>
      </c>
      <c r="B327" s="314" t="s">
        <v>501</v>
      </c>
      <c r="C327" s="315" t="s">
        <v>1557</v>
      </c>
      <c r="D327" s="314" t="s">
        <v>907</v>
      </c>
      <c r="E327" s="379">
        <v>700</v>
      </c>
      <c r="F327" s="245">
        <f>E327*こちらの注文書シートをご利用ください!$H$9</f>
        <v>0</v>
      </c>
      <c r="G327" s="316"/>
      <c r="H327" s="317"/>
      <c r="I327" s="391"/>
      <c r="J327" s="398" t="s">
        <v>1045</v>
      </c>
    </row>
    <row r="328" spans="1:10" x14ac:dyDescent="0.15">
      <c r="A328" s="444"/>
      <c r="B328" s="159" t="s">
        <v>39</v>
      </c>
      <c r="C328" s="304" t="s">
        <v>1557</v>
      </c>
      <c r="D328" s="159" t="s">
        <v>908</v>
      </c>
      <c r="E328" s="307">
        <v>700</v>
      </c>
      <c r="F328" s="245">
        <f>E328*こちらの注文書シートをご利用ください!$H$9</f>
        <v>0</v>
      </c>
      <c r="G328" s="305"/>
      <c r="H328" s="306"/>
      <c r="I328" s="308"/>
      <c r="J328" s="309" t="s">
        <v>1046</v>
      </c>
    </row>
    <row r="329" spans="1:10" x14ac:dyDescent="0.15">
      <c r="A329" s="444"/>
      <c r="B329" s="159" t="s">
        <v>1672</v>
      </c>
      <c r="C329" s="304" t="s">
        <v>1791</v>
      </c>
      <c r="D329" s="159" t="s">
        <v>909</v>
      </c>
      <c r="E329" s="307">
        <v>700</v>
      </c>
      <c r="F329" s="245">
        <f>E329*こちらの注文書シートをご利用ください!$H$9</f>
        <v>0</v>
      </c>
      <c r="G329" s="305"/>
      <c r="H329" s="306"/>
      <c r="I329" s="308"/>
      <c r="J329" s="309" t="s">
        <v>1047</v>
      </c>
    </row>
    <row r="330" spans="1:10" x14ac:dyDescent="0.15">
      <c r="A330" s="444"/>
      <c r="B330" s="159" t="s">
        <v>40</v>
      </c>
      <c r="C330" s="304" t="s">
        <v>1557</v>
      </c>
      <c r="D330" s="159" t="s">
        <v>910</v>
      </c>
      <c r="E330" s="307">
        <v>700</v>
      </c>
      <c r="F330" s="245">
        <f>E330*こちらの注文書シートをご利用ください!$H$9</f>
        <v>0</v>
      </c>
      <c r="G330" s="305"/>
      <c r="H330" s="306"/>
      <c r="I330" s="308"/>
      <c r="J330" s="309" t="s">
        <v>1048</v>
      </c>
    </row>
    <row r="331" spans="1:10" x14ac:dyDescent="0.15">
      <c r="A331" s="444"/>
      <c r="B331" s="159" t="s">
        <v>41</v>
      </c>
      <c r="C331" s="304" t="s">
        <v>1557</v>
      </c>
      <c r="D331" s="159" t="s">
        <v>911</v>
      </c>
      <c r="E331" s="307">
        <v>700</v>
      </c>
      <c r="F331" s="245">
        <f>E331*こちらの注文書シートをご利用ください!$H$9</f>
        <v>0</v>
      </c>
      <c r="G331" s="305"/>
      <c r="H331" s="306"/>
      <c r="I331" s="308"/>
      <c r="J331" s="309" t="s">
        <v>1049</v>
      </c>
    </row>
    <row r="332" spans="1:10" x14ac:dyDescent="0.15">
      <c r="A332" s="444"/>
      <c r="B332" s="159" t="s">
        <v>502</v>
      </c>
      <c r="C332" s="304" t="s">
        <v>1557</v>
      </c>
      <c r="D332" s="159" t="s">
        <v>912</v>
      </c>
      <c r="E332" s="307">
        <v>700</v>
      </c>
      <c r="F332" s="245">
        <f>E332*こちらの注文書シートをご利用ください!$H$9</f>
        <v>0</v>
      </c>
      <c r="G332" s="305"/>
      <c r="H332" s="306"/>
      <c r="I332" s="308"/>
      <c r="J332" s="309" t="s">
        <v>1050</v>
      </c>
    </row>
    <row r="333" spans="1:10" x14ac:dyDescent="0.15">
      <c r="A333" s="444"/>
      <c r="B333" s="343" t="s">
        <v>1698</v>
      </c>
      <c r="C333" s="344" t="s">
        <v>1710</v>
      </c>
      <c r="D333" s="343" t="s">
        <v>1703</v>
      </c>
      <c r="E333" s="307">
        <v>700</v>
      </c>
      <c r="F333" s="245">
        <f>E333*こちらの注文書シートをご利用ください!$H$9</f>
        <v>0</v>
      </c>
      <c r="G333" s="345"/>
      <c r="H333" s="346"/>
      <c r="I333" s="308"/>
      <c r="J333" s="309" t="s">
        <v>1713</v>
      </c>
    </row>
    <row r="334" spans="1:10" x14ac:dyDescent="0.15">
      <c r="A334" s="444"/>
      <c r="B334" s="343" t="s">
        <v>1699</v>
      </c>
      <c r="C334" s="344" t="s">
        <v>1710</v>
      </c>
      <c r="D334" s="343" t="s">
        <v>889</v>
      </c>
      <c r="E334" s="307">
        <v>700</v>
      </c>
      <c r="F334" s="245">
        <f>E334*こちらの注文書シートをご利用ください!$H$9</f>
        <v>0</v>
      </c>
      <c r="G334" s="345"/>
      <c r="H334" s="346"/>
      <c r="I334" s="308"/>
      <c r="J334" s="309" t="s">
        <v>1714</v>
      </c>
    </row>
    <row r="335" spans="1:10" x14ac:dyDescent="0.15">
      <c r="A335" s="444"/>
      <c r="B335" s="343" t="s">
        <v>1700</v>
      </c>
      <c r="C335" s="344" t="s">
        <v>1710</v>
      </c>
      <c r="D335" s="343" t="s">
        <v>803</v>
      </c>
      <c r="E335" s="307">
        <v>700</v>
      </c>
      <c r="F335" s="245">
        <f>E335*こちらの注文書シートをご利用ください!$H$9</f>
        <v>0</v>
      </c>
      <c r="G335" s="345"/>
      <c r="H335" s="346"/>
      <c r="I335" s="308"/>
      <c r="J335" s="309" t="s">
        <v>1715</v>
      </c>
    </row>
    <row r="336" spans="1:10" x14ac:dyDescent="0.15">
      <c r="A336" s="444"/>
      <c r="B336" s="343" t="s">
        <v>1701</v>
      </c>
      <c r="C336" s="344" t="s">
        <v>1710</v>
      </c>
      <c r="D336" s="343" t="s">
        <v>1704</v>
      </c>
      <c r="E336" s="307">
        <v>700</v>
      </c>
      <c r="F336" s="245">
        <f>E336*こちらの注文書シートをご利用ください!$H$9</f>
        <v>0</v>
      </c>
      <c r="G336" s="345"/>
      <c r="H336" s="346"/>
      <c r="I336" s="308"/>
      <c r="J336" s="309" t="s">
        <v>1716</v>
      </c>
    </row>
    <row r="337" spans="1:10" x14ac:dyDescent="0.15">
      <c r="A337" s="444"/>
      <c r="B337" s="343" t="s">
        <v>1702</v>
      </c>
      <c r="C337" s="344" t="s">
        <v>1710</v>
      </c>
      <c r="D337" s="343" t="s">
        <v>913</v>
      </c>
      <c r="E337" s="307">
        <v>700</v>
      </c>
      <c r="F337" s="245">
        <f>E337*こちらの注文書シートをご利用ください!$H$9</f>
        <v>0</v>
      </c>
      <c r="G337" s="345"/>
      <c r="H337" s="346"/>
      <c r="I337" s="308"/>
      <c r="J337" s="309" t="s">
        <v>1717</v>
      </c>
    </row>
    <row r="338" spans="1:10" x14ac:dyDescent="0.15">
      <c r="A338" s="444"/>
      <c r="B338" s="159" t="s">
        <v>503</v>
      </c>
      <c r="C338" s="304" t="s">
        <v>1558</v>
      </c>
      <c r="D338" s="159" t="s">
        <v>907</v>
      </c>
      <c r="E338" s="307">
        <v>1900</v>
      </c>
      <c r="F338" s="245">
        <f>E338*こちらの注文書シートをご利用ください!$H$9</f>
        <v>0</v>
      </c>
      <c r="G338" s="305"/>
      <c r="H338" s="306"/>
      <c r="I338" s="308"/>
      <c r="J338" s="309" t="s">
        <v>1051</v>
      </c>
    </row>
    <row r="339" spans="1:10" x14ac:dyDescent="0.15">
      <c r="A339" s="444"/>
      <c r="B339" s="159" t="s">
        <v>42</v>
      </c>
      <c r="C339" s="304" t="s">
        <v>1558</v>
      </c>
      <c r="D339" s="159" t="s">
        <v>908</v>
      </c>
      <c r="E339" s="307">
        <v>1900</v>
      </c>
      <c r="F339" s="245">
        <f>E339*こちらの注文書シートをご利用ください!$H$9</f>
        <v>0</v>
      </c>
      <c r="G339" s="305"/>
      <c r="H339" s="306"/>
      <c r="I339" s="308"/>
      <c r="J339" s="309" t="s">
        <v>1052</v>
      </c>
    </row>
    <row r="340" spans="1:10" x14ac:dyDescent="0.15">
      <c r="A340" s="444"/>
      <c r="B340" s="159" t="s">
        <v>43</v>
      </c>
      <c r="C340" s="304" t="s">
        <v>1790</v>
      </c>
      <c r="D340" s="159" t="s">
        <v>909</v>
      </c>
      <c r="E340" s="307">
        <v>1900</v>
      </c>
      <c r="F340" s="245">
        <f>E340*こちらの注文書シートをご利用ください!$H$9</f>
        <v>0</v>
      </c>
      <c r="G340" s="305"/>
      <c r="H340" s="306"/>
      <c r="I340" s="308"/>
      <c r="J340" s="309" t="s">
        <v>1053</v>
      </c>
    </row>
    <row r="341" spans="1:10" x14ac:dyDescent="0.15">
      <c r="A341" s="444"/>
      <c r="B341" s="159" t="s">
        <v>44</v>
      </c>
      <c r="C341" s="304" t="s">
        <v>1558</v>
      </c>
      <c r="D341" s="159" t="s">
        <v>910</v>
      </c>
      <c r="E341" s="307">
        <v>1900</v>
      </c>
      <c r="F341" s="245">
        <f>E341*こちらの注文書シートをご利用ください!$H$9</f>
        <v>0</v>
      </c>
      <c r="G341" s="305"/>
      <c r="H341" s="306"/>
      <c r="I341" s="308"/>
      <c r="J341" s="309" t="s">
        <v>1054</v>
      </c>
    </row>
    <row r="342" spans="1:10" x14ac:dyDescent="0.15">
      <c r="A342" s="444"/>
      <c r="B342" s="159" t="s">
        <v>45</v>
      </c>
      <c r="C342" s="304" t="s">
        <v>1558</v>
      </c>
      <c r="D342" s="159" t="s">
        <v>911</v>
      </c>
      <c r="E342" s="307">
        <v>1900</v>
      </c>
      <c r="F342" s="245">
        <f>E342*こちらの注文書シートをご利用ください!$H$9</f>
        <v>0</v>
      </c>
      <c r="G342" s="305"/>
      <c r="H342" s="306"/>
      <c r="I342" s="308"/>
      <c r="J342" s="309" t="s">
        <v>1055</v>
      </c>
    </row>
    <row r="343" spans="1:10" x14ac:dyDescent="0.15">
      <c r="A343" s="444"/>
      <c r="B343" s="159" t="s">
        <v>504</v>
      </c>
      <c r="C343" s="304" t="s">
        <v>1558</v>
      </c>
      <c r="D343" s="159" t="s">
        <v>912</v>
      </c>
      <c r="E343" s="307">
        <v>1900</v>
      </c>
      <c r="F343" s="245">
        <f>E343*こちらの注文書シートをご利用ください!$H$9</f>
        <v>0</v>
      </c>
      <c r="G343" s="305"/>
      <c r="H343" s="306"/>
      <c r="I343" s="308"/>
      <c r="J343" s="309" t="s">
        <v>1056</v>
      </c>
    </row>
    <row r="344" spans="1:10" x14ac:dyDescent="0.15">
      <c r="A344" s="444"/>
      <c r="B344" s="343" t="s">
        <v>1705</v>
      </c>
      <c r="C344" s="344" t="s">
        <v>1712</v>
      </c>
      <c r="D344" s="343" t="s">
        <v>1703</v>
      </c>
      <c r="E344" s="307">
        <v>1900</v>
      </c>
      <c r="F344" s="245">
        <f>E344*こちらの注文書シートをご利用ください!$H$9</f>
        <v>0</v>
      </c>
      <c r="G344" s="345"/>
      <c r="H344" s="346"/>
      <c r="I344" s="308"/>
      <c r="J344" s="309" t="s">
        <v>1718</v>
      </c>
    </row>
    <row r="345" spans="1:10" x14ac:dyDescent="0.15">
      <c r="A345" s="444"/>
      <c r="B345" s="343" t="s">
        <v>1706</v>
      </c>
      <c r="C345" s="344" t="s">
        <v>1711</v>
      </c>
      <c r="D345" s="343" t="s">
        <v>889</v>
      </c>
      <c r="E345" s="307">
        <v>1900</v>
      </c>
      <c r="F345" s="245">
        <f>E345*こちらの注文書シートをご利用ください!$H$9</f>
        <v>0</v>
      </c>
      <c r="G345" s="345"/>
      <c r="H345" s="346"/>
      <c r="I345" s="308"/>
      <c r="J345" s="309" t="s">
        <v>1719</v>
      </c>
    </row>
    <row r="346" spans="1:10" x14ac:dyDescent="0.15">
      <c r="A346" s="444"/>
      <c r="B346" s="343" t="s">
        <v>1707</v>
      </c>
      <c r="C346" s="344" t="s">
        <v>1711</v>
      </c>
      <c r="D346" s="343" t="s">
        <v>803</v>
      </c>
      <c r="E346" s="307">
        <v>1900</v>
      </c>
      <c r="F346" s="245">
        <f>E346*こちらの注文書シートをご利用ください!$H$9</f>
        <v>0</v>
      </c>
      <c r="G346" s="345"/>
      <c r="H346" s="346"/>
      <c r="I346" s="308"/>
      <c r="J346" s="309" t="s">
        <v>1720</v>
      </c>
    </row>
    <row r="347" spans="1:10" x14ac:dyDescent="0.15">
      <c r="A347" s="444"/>
      <c r="B347" s="343" t="s">
        <v>1708</v>
      </c>
      <c r="C347" s="344" t="s">
        <v>1711</v>
      </c>
      <c r="D347" s="343" t="s">
        <v>1704</v>
      </c>
      <c r="E347" s="307">
        <v>1900</v>
      </c>
      <c r="F347" s="245">
        <f>E347*こちらの注文書シートをご利用ください!$H$9</f>
        <v>0</v>
      </c>
      <c r="G347" s="345"/>
      <c r="H347" s="346"/>
      <c r="I347" s="308"/>
      <c r="J347" s="309" t="s">
        <v>1721</v>
      </c>
    </row>
    <row r="348" spans="1:10" x14ac:dyDescent="0.15">
      <c r="A348" s="444"/>
      <c r="B348" s="343" t="s">
        <v>1709</v>
      </c>
      <c r="C348" s="344" t="s">
        <v>1711</v>
      </c>
      <c r="D348" s="343" t="s">
        <v>913</v>
      </c>
      <c r="E348" s="307">
        <v>1900</v>
      </c>
      <c r="F348" s="245">
        <f>E348*こちらの注文書シートをご利用ください!$H$9</f>
        <v>0</v>
      </c>
      <c r="G348" s="345"/>
      <c r="H348" s="346"/>
      <c r="I348" s="308"/>
      <c r="J348" s="309" t="s">
        <v>1722</v>
      </c>
    </row>
    <row r="349" spans="1:10" x14ac:dyDescent="0.15">
      <c r="A349" s="444"/>
      <c r="B349" s="310" t="s">
        <v>1696</v>
      </c>
      <c r="C349" s="311" t="s">
        <v>1697</v>
      </c>
      <c r="D349" s="310" t="s">
        <v>907</v>
      </c>
      <c r="E349" s="380">
        <v>2500</v>
      </c>
      <c r="F349" s="245">
        <f>E349*こちらの注文書シートをご利用ください!$H$9</f>
        <v>0</v>
      </c>
      <c r="G349" s="312"/>
      <c r="H349" s="313"/>
      <c r="I349" s="392"/>
      <c r="J349" s="399" t="s">
        <v>1057</v>
      </c>
    </row>
    <row r="350" spans="1:10" x14ac:dyDescent="0.15">
      <c r="A350" s="440">
        <v>76</v>
      </c>
      <c r="B350" s="227" t="s">
        <v>505</v>
      </c>
      <c r="C350" s="227" t="s">
        <v>506</v>
      </c>
      <c r="D350" s="227" t="s">
        <v>908</v>
      </c>
      <c r="E350" s="297">
        <v>350</v>
      </c>
      <c r="F350" s="245">
        <f>E350*こちらの注文書シートをご利用ください!$H$9</f>
        <v>0</v>
      </c>
      <c r="G350" s="214"/>
      <c r="H350" s="215"/>
      <c r="I350" s="298"/>
      <c r="J350" s="216" t="s">
        <v>1033</v>
      </c>
    </row>
    <row r="351" spans="1:10" s="140" customFormat="1" x14ac:dyDescent="0.15">
      <c r="A351" s="441"/>
      <c r="B351" s="173" t="s">
        <v>507</v>
      </c>
      <c r="C351" s="173" t="s">
        <v>506</v>
      </c>
      <c r="D351" s="173" t="s">
        <v>913</v>
      </c>
      <c r="E351" s="295">
        <v>350</v>
      </c>
      <c r="F351" s="245">
        <f>E351*こちらの注文書シートをご利用ください!$H$9</f>
        <v>0</v>
      </c>
      <c r="G351" s="205"/>
      <c r="H351" s="206"/>
      <c r="I351" s="296"/>
      <c r="J351" s="169" t="s">
        <v>1035</v>
      </c>
    </row>
    <row r="352" spans="1:10" s="140" customFormat="1" x14ac:dyDescent="0.15">
      <c r="A352" s="441"/>
      <c r="B352" s="173" t="s">
        <v>508</v>
      </c>
      <c r="C352" s="173" t="s">
        <v>506</v>
      </c>
      <c r="D352" s="173" t="s">
        <v>914</v>
      </c>
      <c r="E352" s="295">
        <v>350</v>
      </c>
      <c r="F352" s="245">
        <f>E352*こちらの注文書シートをご利用ください!$H$9</f>
        <v>0</v>
      </c>
      <c r="G352" s="205"/>
      <c r="H352" s="206"/>
      <c r="I352" s="296"/>
      <c r="J352" s="169" t="s">
        <v>1034</v>
      </c>
    </row>
    <row r="353" spans="1:10" s="140" customFormat="1" x14ac:dyDescent="0.15">
      <c r="A353" s="441"/>
      <c r="B353" s="173" t="s">
        <v>509</v>
      </c>
      <c r="C353" s="173" t="s">
        <v>506</v>
      </c>
      <c r="D353" s="173" t="s">
        <v>915</v>
      </c>
      <c r="E353" s="295">
        <v>350</v>
      </c>
      <c r="F353" s="245">
        <f>E353*こちらの注文書シートをご利用ください!$H$9</f>
        <v>0</v>
      </c>
      <c r="G353" s="205"/>
      <c r="H353" s="206"/>
      <c r="I353" s="296"/>
      <c r="J353" s="169" t="s">
        <v>1036</v>
      </c>
    </row>
    <row r="354" spans="1:10" s="140" customFormat="1" x14ac:dyDescent="0.15">
      <c r="A354" s="441"/>
      <c r="B354" s="173" t="s">
        <v>35</v>
      </c>
      <c r="C354" s="173" t="s">
        <v>506</v>
      </c>
      <c r="D354" s="173" t="s">
        <v>916</v>
      </c>
      <c r="E354" s="295">
        <v>350</v>
      </c>
      <c r="F354" s="245">
        <f>E354*こちらの注文書シートをご利用ください!$H$9</f>
        <v>0</v>
      </c>
      <c r="G354" s="205"/>
      <c r="H354" s="206"/>
      <c r="I354" s="296"/>
      <c r="J354" s="169" t="s">
        <v>1037</v>
      </c>
    </row>
    <row r="355" spans="1:10" s="140" customFormat="1" x14ac:dyDescent="0.15">
      <c r="A355" s="441"/>
      <c r="B355" s="173" t="s">
        <v>36</v>
      </c>
      <c r="C355" s="173" t="s">
        <v>506</v>
      </c>
      <c r="D355" s="173" t="s">
        <v>917</v>
      </c>
      <c r="E355" s="295">
        <v>350</v>
      </c>
      <c r="F355" s="245">
        <f>E355*こちらの注文書シートをご利用ください!$H$9</f>
        <v>0</v>
      </c>
      <c r="G355" s="205"/>
      <c r="H355" s="206"/>
      <c r="I355" s="296"/>
      <c r="J355" s="169" t="s">
        <v>1038</v>
      </c>
    </row>
    <row r="356" spans="1:10" s="140" customFormat="1" x14ac:dyDescent="0.15">
      <c r="A356" s="441"/>
      <c r="B356" s="173" t="s">
        <v>510</v>
      </c>
      <c r="C356" s="173" t="s">
        <v>506</v>
      </c>
      <c r="D356" s="173" t="s">
        <v>918</v>
      </c>
      <c r="E356" s="295">
        <v>350</v>
      </c>
      <c r="F356" s="245">
        <f>E356*こちらの注文書シートをご利用ください!$H$9</f>
        <v>0</v>
      </c>
      <c r="G356" s="205"/>
      <c r="H356" s="206"/>
      <c r="I356" s="296"/>
      <c r="J356" s="169" t="s">
        <v>1066</v>
      </c>
    </row>
    <row r="357" spans="1:10" x14ac:dyDescent="0.15">
      <c r="A357" s="441"/>
      <c r="B357" s="173" t="s">
        <v>511</v>
      </c>
      <c r="C357" s="231" t="s">
        <v>512</v>
      </c>
      <c r="D357" s="173" t="s">
        <v>908</v>
      </c>
      <c r="E357" s="295">
        <v>600</v>
      </c>
      <c r="F357" s="245">
        <f>E357*こちらの注文書シートをご利用ください!$H$9</f>
        <v>0</v>
      </c>
      <c r="G357" s="205"/>
      <c r="H357" s="206"/>
      <c r="I357" s="296"/>
      <c r="J357" s="169" t="s">
        <v>1040</v>
      </c>
    </row>
    <row r="358" spans="1:10" x14ac:dyDescent="0.15">
      <c r="A358" s="441"/>
      <c r="B358" s="173" t="s">
        <v>513</v>
      </c>
      <c r="C358" s="227" t="s">
        <v>512</v>
      </c>
      <c r="D358" s="173" t="s">
        <v>913</v>
      </c>
      <c r="E358" s="295">
        <v>600</v>
      </c>
      <c r="F358" s="245">
        <f>E358*こちらの注文書シートをご利用ください!$H$9</f>
        <v>0</v>
      </c>
      <c r="G358" s="205"/>
      <c r="H358" s="206"/>
      <c r="I358" s="296"/>
      <c r="J358" s="169" t="s">
        <v>1041</v>
      </c>
    </row>
    <row r="359" spans="1:10" x14ac:dyDescent="0.15">
      <c r="A359" s="441"/>
      <c r="B359" s="173" t="s">
        <v>514</v>
      </c>
      <c r="C359" s="173" t="s">
        <v>512</v>
      </c>
      <c r="D359" s="173" t="s">
        <v>914</v>
      </c>
      <c r="E359" s="295">
        <v>600</v>
      </c>
      <c r="F359" s="245">
        <f>E359*こちらの注文書シートをご利用ください!$H$9</f>
        <v>0</v>
      </c>
      <c r="G359" s="205"/>
      <c r="H359" s="206"/>
      <c r="I359" s="296"/>
      <c r="J359" s="169" t="s">
        <v>1039</v>
      </c>
    </row>
    <row r="360" spans="1:10" x14ac:dyDescent="0.15">
      <c r="A360" s="441"/>
      <c r="B360" s="173" t="s">
        <v>515</v>
      </c>
      <c r="C360" s="173" t="s">
        <v>512</v>
      </c>
      <c r="D360" s="173" t="s">
        <v>915</v>
      </c>
      <c r="E360" s="295">
        <v>600</v>
      </c>
      <c r="F360" s="245">
        <f>E360*こちらの注文書シートをご利用ください!$H$9</f>
        <v>0</v>
      </c>
      <c r="G360" s="205"/>
      <c r="H360" s="206"/>
      <c r="I360" s="296"/>
      <c r="J360" s="169" t="s">
        <v>1042</v>
      </c>
    </row>
    <row r="361" spans="1:10" x14ac:dyDescent="0.15">
      <c r="A361" s="441"/>
      <c r="B361" s="173" t="s">
        <v>37</v>
      </c>
      <c r="C361" s="173" t="s">
        <v>512</v>
      </c>
      <c r="D361" s="173" t="s">
        <v>916</v>
      </c>
      <c r="E361" s="295">
        <v>600</v>
      </c>
      <c r="F361" s="245">
        <f>E361*こちらの注文書シートをご利用ください!$H$9</f>
        <v>0</v>
      </c>
      <c r="G361" s="205"/>
      <c r="H361" s="206"/>
      <c r="I361" s="296"/>
      <c r="J361" s="169" t="s">
        <v>1043</v>
      </c>
    </row>
    <row r="362" spans="1:10" x14ac:dyDescent="0.15">
      <c r="A362" s="441"/>
      <c r="B362" s="173" t="s">
        <v>38</v>
      </c>
      <c r="C362" s="173" t="s">
        <v>512</v>
      </c>
      <c r="D362" s="173" t="s">
        <v>917</v>
      </c>
      <c r="E362" s="295">
        <v>600</v>
      </c>
      <c r="F362" s="245">
        <f>E362*こちらの注文書シートをご利用ください!$H$9</f>
        <v>0</v>
      </c>
      <c r="G362" s="205"/>
      <c r="H362" s="206"/>
      <c r="I362" s="296"/>
      <c r="J362" s="169" t="s">
        <v>1044</v>
      </c>
    </row>
    <row r="363" spans="1:10" x14ac:dyDescent="0.15">
      <c r="A363" s="442"/>
      <c r="B363" s="231" t="s">
        <v>516</v>
      </c>
      <c r="C363" s="231" t="s">
        <v>512</v>
      </c>
      <c r="D363" s="231" t="s">
        <v>918</v>
      </c>
      <c r="E363" s="340">
        <v>600</v>
      </c>
      <c r="F363" s="245">
        <f>E363*こちらの注文書シートをご利用ください!$H$9</f>
        <v>0</v>
      </c>
      <c r="G363" s="219"/>
      <c r="H363" s="220"/>
      <c r="I363" s="341"/>
      <c r="J363" s="221" t="s">
        <v>1067</v>
      </c>
    </row>
    <row r="364" spans="1:10" x14ac:dyDescent="0.15">
      <c r="A364" s="440">
        <v>77</v>
      </c>
      <c r="B364" s="227" t="s">
        <v>477</v>
      </c>
      <c r="C364" s="227" t="s">
        <v>1789</v>
      </c>
      <c r="D364" s="227" t="s">
        <v>889</v>
      </c>
      <c r="E364" s="297">
        <v>450</v>
      </c>
      <c r="F364" s="245">
        <f>E364*こちらの注文書シートをご利用ください!$H$9</f>
        <v>0</v>
      </c>
      <c r="G364" s="214"/>
      <c r="H364" s="215"/>
      <c r="I364" s="298"/>
      <c r="J364" s="216" t="s">
        <v>1251</v>
      </c>
    </row>
    <row r="365" spans="1:10" x14ac:dyDescent="0.15">
      <c r="A365" s="441"/>
      <c r="B365" s="173" t="s">
        <v>479</v>
      </c>
      <c r="C365" s="173" t="s">
        <v>1789</v>
      </c>
      <c r="D365" s="173" t="s">
        <v>890</v>
      </c>
      <c r="E365" s="295">
        <v>450</v>
      </c>
      <c r="F365" s="245">
        <f>E365*こちらの注文書シートをご利用ください!$H$9</f>
        <v>0</v>
      </c>
      <c r="G365" s="205"/>
      <c r="H365" s="206"/>
      <c r="I365" s="296"/>
      <c r="J365" s="169" t="s">
        <v>1252</v>
      </c>
    </row>
    <row r="366" spans="1:10" x14ac:dyDescent="0.15">
      <c r="A366" s="441"/>
      <c r="B366" s="173" t="s">
        <v>480</v>
      </c>
      <c r="C366" s="173" t="s">
        <v>478</v>
      </c>
      <c r="D366" s="173" t="s">
        <v>891</v>
      </c>
      <c r="E366" s="295">
        <v>450</v>
      </c>
      <c r="F366" s="245">
        <f>E366*こちらの注文書シートをご利用ください!$H$9</f>
        <v>0</v>
      </c>
      <c r="G366" s="205"/>
      <c r="H366" s="206"/>
      <c r="I366" s="296"/>
      <c r="J366" s="169" t="s">
        <v>1253</v>
      </c>
    </row>
    <row r="367" spans="1:10" x14ac:dyDescent="0.15">
      <c r="A367" s="441"/>
      <c r="B367" s="326" t="s">
        <v>1673</v>
      </c>
      <c r="C367" s="326" t="s">
        <v>1677</v>
      </c>
      <c r="D367" s="326" t="s">
        <v>1684</v>
      </c>
      <c r="E367" s="295">
        <v>450</v>
      </c>
      <c r="F367" s="245">
        <f>E367*こちらの注文書シートをご利用ください!$H$9</f>
        <v>0</v>
      </c>
      <c r="G367" s="329"/>
      <c r="H367" s="330"/>
      <c r="I367" s="296"/>
      <c r="J367" s="169" t="s">
        <v>1688</v>
      </c>
    </row>
    <row r="368" spans="1:10" x14ac:dyDescent="0.15">
      <c r="A368" s="441"/>
      <c r="B368" s="326" t="s">
        <v>1674</v>
      </c>
      <c r="C368" s="326" t="s">
        <v>1677</v>
      </c>
      <c r="D368" s="326" t="s">
        <v>1685</v>
      </c>
      <c r="E368" s="295">
        <v>450</v>
      </c>
      <c r="F368" s="245">
        <f>E368*こちらの注文書シートをご利用ください!$H$9</f>
        <v>0</v>
      </c>
      <c r="G368" s="329"/>
      <c r="H368" s="330"/>
      <c r="I368" s="296"/>
      <c r="J368" s="169" t="s">
        <v>1689</v>
      </c>
    </row>
    <row r="369" spans="1:10" x14ac:dyDescent="0.15">
      <c r="A369" s="441"/>
      <c r="B369" s="326" t="s">
        <v>1675</v>
      </c>
      <c r="C369" s="326" t="s">
        <v>1677</v>
      </c>
      <c r="D369" s="326" t="s">
        <v>1686</v>
      </c>
      <c r="E369" s="295">
        <v>450</v>
      </c>
      <c r="F369" s="245">
        <f>E369*こちらの注文書シートをご利用ください!$H$9</f>
        <v>0</v>
      </c>
      <c r="G369" s="329"/>
      <c r="H369" s="330"/>
      <c r="I369" s="296"/>
      <c r="J369" s="169" t="s">
        <v>1690</v>
      </c>
    </row>
    <row r="370" spans="1:10" x14ac:dyDescent="0.15">
      <c r="A370" s="441"/>
      <c r="B370" s="326" t="s">
        <v>1676</v>
      </c>
      <c r="C370" s="326" t="s">
        <v>1677</v>
      </c>
      <c r="D370" s="326" t="s">
        <v>1687</v>
      </c>
      <c r="E370" s="295">
        <v>450</v>
      </c>
      <c r="F370" s="245">
        <f>E370*こちらの注文書シートをご利用ください!$H$9</f>
        <v>0</v>
      </c>
      <c r="G370" s="329"/>
      <c r="H370" s="330"/>
      <c r="I370" s="296"/>
      <c r="J370" s="169" t="s">
        <v>1691</v>
      </c>
    </row>
    <row r="371" spans="1:10" x14ac:dyDescent="0.15">
      <c r="A371" s="441"/>
      <c r="B371" s="173" t="s">
        <v>481</v>
      </c>
      <c r="C371" s="173" t="s">
        <v>1788</v>
      </c>
      <c r="D371" s="173" t="s">
        <v>889</v>
      </c>
      <c r="E371" s="295">
        <v>900</v>
      </c>
      <c r="F371" s="245">
        <f>E371*こちらの注文書シートをご利用ください!$H$9</f>
        <v>0</v>
      </c>
      <c r="G371" s="205"/>
      <c r="H371" s="206"/>
      <c r="I371" s="296"/>
      <c r="J371" s="169" t="s">
        <v>1254</v>
      </c>
    </row>
    <row r="372" spans="1:10" x14ac:dyDescent="0.15">
      <c r="A372" s="441"/>
      <c r="B372" s="173" t="s">
        <v>483</v>
      </c>
      <c r="C372" s="173" t="s">
        <v>1788</v>
      </c>
      <c r="D372" s="173" t="s">
        <v>890</v>
      </c>
      <c r="E372" s="295">
        <v>900</v>
      </c>
      <c r="F372" s="245">
        <f>E372*こちらの注文書シートをご利用ください!$H$9</f>
        <v>0</v>
      </c>
      <c r="G372" s="205"/>
      <c r="H372" s="206"/>
      <c r="I372" s="296"/>
      <c r="J372" s="169" t="s">
        <v>1255</v>
      </c>
    </row>
    <row r="373" spans="1:10" x14ac:dyDescent="0.15">
      <c r="A373" s="443"/>
      <c r="B373" s="299" t="s">
        <v>1678</v>
      </c>
      <c r="C373" s="299" t="s">
        <v>482</v>
      </c>
      <c r="D373" s="299" t="s">
        <v>891</v>
      </c>
      <c r="E373" s="300">
        <v>900</v>
      </c>
      <c r="F373" s="245">
        <f>E373*こちらの注文書シートをご利用ください!$H$9</f>
        <v>0</v>
      </c>
      <c r="G373" s="301"/>
      <c r="H373" s="203"/>
      <c r="I373" s="302"/>
      <c r="J373" s="303" t="s">
        <v>1256</v>
      </c>
    </row>
    <row r="374" spans="1:10" x14ac:dyDescent="0.15">
      <c r="A374" s="453"/>
      <c r="B374" s="347" t="s">
        <v>1679</v>
      </c>
      <c r="C374" s="334" t="s">
        <v>1683</v>
      </c>
      <c r="D374" s="326" t="s">
        <v>1684</v>
      </c>
      <c r="E374" s="300">
        <v>900</v>
      </c>
      <c r="F374" s="245">
        <f>E374*こちらの注文書シートをご利用ください!$H$9</f>
        <v>0</v>
      </c>
      <c r="G374" s="335"/>
      <c r="H374" s="336"/>
      <c r="I374" s="302"/>
      <c r="J374" s="303" t="s">
        <v>1692</v>
      </c>
    </row>
    <row r="375" spans="1:10" x14ac:dyDescent="0.15">
      <c r="A375" s="453"/>
      <c r="B375" s="347" t="s">
        <v>1680</v>
      </c>
      <c r="C375" s="348" t="s">
        <v>1683</v>
      </c>
      <c r="D375" s="326" t="s">
        <v>1685</v>
      </c>
      <c r="E375" s="300">
        <v>900</v>
      </c>
      <c r="F375" s="245">
        <f>E375*こちらの注文書シートをご利用ください!$H$9</f>
        <v>0</v>
      </c>
      <c r="G375" s="335"/>
      <c r="H375" s="336"/>
      <c r="I375" s="302"/>
      <c r="J375" s="303" t="s">
        <v>1693</v>
      </c>
    </row>
    <row r="376" spans="1:10" x14ac:dyDescent="0.15">
      <c r="A376" s="453"/>
      <c r="B376" s="347" t="s">
        <v>1681</v>
      </c>
      <c r="C376" s="348" t="s">
        <v>1683</v>
      </c>
      <c r="D376" s="326" t="s">
        <v>1686</v>
      </c>
      <c r="E376" s="300">
        <v>900</v>
      </c>
      <c r="F376" s="245">
        <f>E376*こちらの注文書シートをご利用ください!$H$9</f>
        <v>0</v>
      </c>
      <c r="G376" s="335"/>
      <c r="H376" s="336"/>
      <c r="I376" s="302"/>
      <c r="J376" s="303" t="s">
        <v>1694</v>
      </c>
    </row>
    <row r="377" spans="1:10" x14ac:dyDescent="0.15">
      <c r="A377" s="454"/>
      <c r="B377" s="347" t="s">
        <v>1682</v>
      </c>
      <c r="C377" s="349" t="s">
        <v>1683</v>
      </c>
      <c r="D377" s="326" t="s">
        <v>1687</v>
      </c>
      <c r="E377" s="340">
        <v>900</v>
      </c>
      <c r="F377" s="245">
        <f>E377*こちらの注文書シートをご利用ください!$H$9</f>
        <v>0</v>
      </c>
      <c r="G377" s="338"/>
      <c r="H377" s="339"/>
      <c r="I377" s="341"/>
      <c r="J377" s="221" t="s">
        <v>1695</v>
      </c>
    </row>
    <row r="378" spans="1:10" x14ac:dyDescent="0.15">
      <c r="A378" s="440">
        <v>78</v>
      </c>
      <c r="B378" s="227" t="s">
        <v>517</v>
      </c>
      <c r="C378" s="227" t="s">
        <v>518</v>
      </c>
      <c r="D378" s="227" t="s">
        <v>907</v>
      </c>
      <c r="E378" s="297">
        <v>1500</v>
      </c>
      <c r="F378" s="245">
        <f>E378*こちらの注文書シートをご利用ください!$H$9</f>
        <v>0</v>
      </c>
      <c r="G378" s="214"/>
      <c r="H378" s="215"/>
      <c r="I378" s="298"/>
      <c r="J378" s="216" t="s">
        <v>1117</v>
      </c>
    </row>
    <row r="379" spans="1:10" x14ac:dyDescent="0.15">
      <c r="A379" s="441"/>
      <c r="B379" s="173" t="s">
        <v>48</v>
      </c>
      <c r="C379" s="173" t="s">
        <v>518</v>
      </c>
      <c r="D379" s="173" t="s">
        <v>919</v>
      </c>
      <c r="E379" s="295">
        <v>1500</v>
      </c>
      <c r="F379" s="245">
        <f>E379*こちらの注文書シートをご利用ください!$H$9</f>
        <v>0</v>
      </c>
      <c r="G379" s="205"/>
      <c r="H379" s="206"/>
      <c r="I379" s="296"/>
      <c r="J379" s="169" t="s">
        <v>1118</v>
      </c>
    </row>
    <row r="380" spans="1:10" x14ac:dyDescent="0.15">
      <c r="A380" s="441"/>
      <c r="B380" s="173" t="s">
        <v>49</v>
      </c>
      <c r="C380" s="173" t="s">
        <v>518</v>
      </c>
      <c r="D380" s="173" t="s">
        <v>889</v>
      </c>
      <c r="E380" s="295">
        <v>1500</v>
      </c>
      <c r="F380" s="245">
        <f>E380*こちらの注文書シートをご利用ください!$H$9</f>
        <v>0</v>
      </c>
      <c r="G380" s="205"/>
      <c r="H380" s="206"/>
      <c r="I380" s="296"/>
      <c r="J380" s="169" t="s">
        <v>1116</v>
      </c>
    </row>
    <row r="381" spans="1:10" x14ac:dyDescent="0.15">
      <c r="A381" s="441"/>
      <c r="B381" s="173" t="s">
        <v>50</v>
      </c>
      <c r="C381" s="173" t="s">
        <v>518</v>
      </c>
      <c r="D381" s="173" t="s">
        <v>920</v>
      </c>
      <c r="E381" s="295">
        <v>1500</v>
      </c>
      <c r="F381" s="245">
        <f>E381*こちらの注文書シートをご利用ください!$H$9</f>
        <v>0</v>
      </c>
      <c r="G381" s="205"/>
      <c r="H381" s="206"/>
      <c r="I381" s="296"/>
      <c r="J381" s="169" t="s">
        <v>1119</v>
      </c>
    </row>
    <row r="382" spans="1:10" x14ac:dyDescent="0.15">
      <c r="A382" s="441"/>
      <c r="B382" s="173" t="s">
        <v>519</v>
      </c>
      <c r="C382" s="173" t="s">
        <v>520</v>
      </c>
      <c r="D382" s="173" t="s">
        <v>907</v>
      </c>
      <c r="E382" s="376">
        <v>2000</v>
      </c>
      <c r="F382" s="245">
        <f>E382*こちらの注文書シートをご利用ください!$H$9</f>
        <v>0</v>
      </c>
      <c r="G382" s="205"/>
      <c r="H382" s="206"/>
      <c r="I382" s="296"/>
      <c r="J382" s="169" t="s">
        <v>1105</v>
      </c>
    </row>
    <row r="383" spans="1:10" x14ac:dyDescent="0.15">
      <c r="A383" s="441"/>
      <c r="B383" s="173" t="s">
        <v>51</v>
      </c>
      <c r="C383" s="173" t="s">
        <v>520</v>
      </c>
      <c r="D383" s="173" t="s">
        <v>919</v>
      </c>
      <c r="E383" s="376">
        <v>2000</v>
      </c>
      <c r="F383" s="245">
        <f>E383*こちらの注文書シートをご利用ください!$H$9</f>
        <v>0</v>
      </c>
      <c r="G383" s="205"/>
      <c r="H383" s="206"/>
      <c r="I383" s="296"/>
      <c r="J383" s="169" t="s">
        <v>1106</v>
      </c>
    </row>
    <row r="384" spans="1:10" x14ac:dyDescent="0.15">
      <c r="A384" s="441"/>
      <c r="B384" s="173" t="s">
        <v>52</v>
      </c>
      <c r="C384" s="173" t="s">
        <v>520</v>
      </c>
      <c r="D384" s="173" t="s">
        <v>889</v>
      </c>
      <c r="E384" s="376">
        <v>2000</v>
      </c>
      <c r="F384" s="245">
        <f>E384*こちらの注文書シートをご利用ください!$H$9</f>
        <v>0</v>
      </c>
      <c r="G384" s="205"/>
      <c r="H384" s="206"/>
      <c r="I384" s="296"/>
      <c r="J384" s="169" t="s">
        <v>1107</v>
      </c>
    </row>
    <row r="385" spans="1:10" x14ac:dyDescent="0.15">
      <c r="A385" s="441"/>
      <c r="B385" s="173" t="s">
        <v>53</v>
      </c>
      <c r="C385" s="173" t="s">
        <v>520</v>
      </c>
      <c r="D385" s="173" t="s">
        <v>920</v>
      </c>
      <c r="E385" s="376">
        <v>2000</v>
      </c>
      <c r="F385" s="245">
        <f>E385*こちらの注文書シートをご利用ください!$H$9</f>
        <v>0</v>
      </c>
      <c r="G385" s="205"/>
      <c r="H385" s="206"/>
      <c r="I385" s="296"/>
      <c r="J385" s="169" t="s">
        <v>1108</v>
      </c>
    </row>
    <row r="386" spans="1:10" x14ac:dyDescent="0.15">
      <c r="A386" s="441"/>
      <c r="B386" s="173" t="s">
        <v>521</v>
      </c>
      <c r="C386" s="177" t="s">
        <v>522</v>
      </c>
      <c r="D386" s="173" t="s">
        <v>907</v>
      </c>
      <c r="E386" s="376">
        <v>3000</v>
      </c>
      <c r="F386" s="245">
        <f>E386*こちらの注文書シートをご利用ください!$H$9</f>
        <v>0</v>
      </c>
      <c r="G386" s="205"/>
      <c r="H386" s="206"/>
      <c r="I386" s="296"/>
      <c r="J386" s="169" t="s">
        <v>1109</v>
      </c>
    </row>
    <row r="387" spans="1:10" x14ac:dyDescent="0.15">
      <c r="A387" s="441"/>
      <c r="B387" s="173" t="s">
        <v>54</v>
      </c>
      <c r="C387" s="177" t="s">
        <v>522</v>
      </c>
      <c r="D387" s="173" t="s">
        <v>919</v>
      </c>
      <c r="E387" s="376">
        <v>3000</v>
      </c>
      <c r="F387" s="245">
        <f>E387*こちらの注文書シートをご利用ください!$H$9</f>
        <v>0</v>
      </c>
      <c r="G387" s="205"/>
      <c r="H387" s="206"/>
      <c r="I387" s="296"/>
      <c r="J387" s="169" t="s">
        <v>1110</v>
      </c>
    </row>
    <row r="388" spans="1:10" x14ac:dyDescent="0.15">
      <c r="A388" s="441"/>
      <c r="B388" s="173" t="s">
        <v>55</v>
      </c>
      <c r="C388" s="177" t="s">
        <v>522</v>
      </c>
      <c r="D388" s="173" t="s">
        <v>889</v>
      </c>
      <c r="E388" s="376">
        <v>3000</v>
      </c>
      <c r="F388" s="245">
        <f>E388*こちらの注文書シートをご利用ください!$H$9</f>
        <v>0</v>
      </c>
      <c r="G388" s="205"/>
      <c r="H388" s="206"/>
      <c r="I388" s="296"/>
      <c r="J388" s="169" t="s">
        <v>1111</v>
      </c>
    </row>
    <row r="389" spans="1:10" x14ac:dyDescent="0.15">
      <c r="A389" s="441"/>
      <c r="B389" s="173" t="s">
        <v>523</v>
      </c>
      <c r="C389" s="177" t="s">
        <v>524</v>
      </c>
      <c r="D389" s="173" t="s">
        <v>907</v>
      </c>
      <c r="E389" s="376">
        <v>6000</v>
      </c>
      <c r="F389" s="245">
        <f>E389*こちらの注文書シートをご利用ください!$H$9</f>
        <v>0</v>
      </c>
      <c r="G389" s="205"/>
      <c r="H389" s="206"/>
      <c r="I389" s="296"/>
      <c r="J389" s="169" t="s">
        <v>1112</v>
      </c>
    </row>
    <row r="390" spans="1:10" x14ac:dyDescent="0.15">
      <c r="A390" s="442"/>
      <c r="B390" s="231" t="s">
        <v>525</v>
      </c>
      <c r="C390" s="250" t="s">
        <v>526</v>
      </c>
      <c r="D390" s="231" t="s">
        <v>907</v>
      </c>
      <c r="E390" s="340">
        <v>8000</v>
      </c>
      <c r="F390" s="245">
        <f>E390*こちらの注文書シートをご利用ください!$H$9</f>
        <v>0</v>
      </c>
      <c r="G390" s="219"/>
      <c r="H390" s="220"/>
      <c r="I390" s="341"/>
      <c r="J390" s="221" t="s">
        <v>1113</v>
      </c>
    </row>
    <row r="391" spans="1:10" x14ac:dyDescent="0.15">
      <c r="A391" s="440">
        <v>79</v>
      </c>
      <c r="B391" s="227" t="s">
        <v>527</v>
      </c>
      <c r="C391" s="227" t="s">
        <v>528</v>
      </c>
      <c r="D391" s="227" t="s">
        <v>921</v>
      </c>
      <c r="E391" s="297">
        <v>3000</v>
      </c>
      <c r="F391" s="245">
        <f>E391*こちらの注文書シートをご利用ください!$H$9</f>
        <v>0</v>
      </c>
      <c r="G391" s="214"/>
      <c r="H391" s="215"/>
      <c r="I391" s="298"/>
      <c r="J391" s="216" t="s">
        <v>1114</v>
      </c>
    </row>
    <row r="392" spans="1:10" x14ac:dyDescent="0.15">
      <c r="A392" s="442"/>
      <c r="B392" s="231" t="s">
        <v>529</v>
      </c>
      <c r="C392" s="231" t="s">
        <v>528</v>
      </c>
      <c r="D392" s="231" t="s">
        <v>922</v>
      </c>
      <c r="E392" s="340">
        <v>3000</v>
      </c>
      <c r="F392" s="245">
        <f>E392*こちらの注文書シートをご利用ください!$H$9</f>
        <v>0</v>
      </c>
      <c r="G392" s="219"/>
      <c r="H392" s="220"/>
      <c r="I392" s="341"/>
      <c r="J392" s="221" t="s">
        <v>1115</v>
      </c>
    </row>
    <row r="393" spans="1:10" x14ac:dyDescent="0.15">
      <c r="A393" s="440">
        <v>82</v>
      </c>
      <c r="B393" s="227" t="s">
        <v>531</v>
      </c>
      <c r="C393" s="260" t="s">
        <v>530</v>
      </c>
      <c r="D393" s="227" t="s">
        <v>923</v>
      </c>
      <c r="E393" s="297">
        <v>10000</v>
      </c>
      <c r="F393" s="245">
        <f>E393*こちらの注文書シートをご利用ください!$H$9</f>
        <v>0</v>
      </c>
      <c r="G393" s="214"/>
      <c r="H393" s="215"/>
      <c r="I393" s="298"/>
      <c r="J393" s="216" t="s">
        <v>1316</v>
      </c>
    </row>
    <row r="394" spans="1:10" x14ac:dyDescent="0.15">
      <c r="A394" s="441"/>
      <c r="B394" s="173" t="s">
        <v>532</v>
      </c>
      <c r="C394" s="184" t="s">
        <v>530</v>
      </c>
      <c r="D394" s="173" t="s">
        <v>924</v>
      </c>
      <c r="E394" s="295">
        <v>10000</v>
      </c>
      <c r="F394" s="245">
        <f>E394*こちらの注文書シートをご利用ください!$H$9</f>
        <v>0</v>
      </c>
      <c r="G394" s="205"/>
      <c r="H394" s="206"/>
      <c r="I394" s="296"/>
      <c r="J394" s="169" t="s">
        <v>1317</v>
      </c>
    </row>
    <row r="395" spans="1:10" x14ac:dyDescent="0.15">
      <c r="A395" s="441"/>
      <c r="B395" s="182" t="s">
        <v>1559</v>
      </c>
      <c r="C395" s="181" t="s">
        <v>1560</v>
      </c>
      <c r="D395" s="182" t="s">
        <v>1561</v>
      </c>
      <c r="E395" s="295">
        <v>10000</v>
      </c>
      <c r="F395" s="245">
        <f>E395*こちらの注文書シートをご利用ください!$H$9</f>
        <v>0</v>
      </c>
      <c r="G395" s="205"/>
      <c r="H395" s="206"/>
      <c r="I395" s="296"/>
      <c r="J395" s="169" t="s">
        <v>1632</v>
      </c>
    </row>
    <row r="396" spans="1:10" x14ac:dyDescent="0.15">
      <c r="A396" s="441"/>
      <c r="B396" s="182" t="s">
        <v>1562</v>
      </c>
      <c r="C396" s="181" t="s">
        <v>1560</v>
      </c>
      <c r="D396" s="182" t="s">
        <v>1563</v>
      </c>
      <c r="E396" s="295">
        <v>10000</v>
      </c>
      <c r="F396" s="245">
        <f>E396*こちらの注文書シートをご利用ください!$H$9</f>
        <v>0</v>
      </c>
      <c r="G396" s="205"/>
      <c r="H396" s="206"/>
      <c r="I396" s="296"/>
      <c r="J396" s="169" t="s">
        <v>1633</v>
      </c>
    </row>
    <row r="397" spans="1:10" x14ac:dyDescent="0.15">
      <c r="A397" s="441"/>
      <c r="B397" s="182" t="s">
        <v>1564</v>
      </c>
      <c r="C397" s="181" t="s">
        <v>1560</v>
      </c>
      <c r="D397" s="182" t="s">
        <v>1565</v>
      </c>
      <c r="E397" s="295">
        <v>10000</v>
      </c>
      <c r="F397" s="245">
        <f>E397*こちらの注文書シートをご利用ください!$H$9</f>
        <v>0</v>
      </c>
      <c r="G397" s="205"/>
      <c r="H397" s="206"/>
      <c r="I397" s="296"/>
      <c r="J397" s="169" t="s">
        <v>1634</v>
      </c>
    </row>
    <row r="398" spans="1:10" x14ac:dyDescent="0.15">
      <c r="A398" s="441"/>
      <c r="B398" s="173" t="s">
        <v>534</v>
      </c>
      <c r="C398" s="185" t="s">
        <v>533</v>
      </c>
      <c r="D398" s="173" t="s">
        <v>923</v>
      </c>
      <c r="E398" s="295">
        <v>15000</v>
      </c>
      <c r="F398" s="245">
        <f>E398*こちらの注文書シートをご利用ください!$H$9</f>
        <v>0</v>
      </c>
      <c r="G398" s="205"/>
      <c r="H398" s="206"/>
      <c r="I398" s="296"/>
      <c r="J398" s="169" t="s">
        <v>1334</v>
      </c>
    </row>
    <row r="399" spans="1:10" x14ac:dyDescent="0.15">
      <c r="A399" s="441"/>
      <c r="B399" s="173" t="s">
        <v>535</v>
      </c>
      <c r="C399" s="185" t="s">
        <v>533</v>
      </c>
      <c r="D399" s="173" t="s">
        <v>924</v>
      </c>
      <c r="E399" s="295">
        <v>15000</v>
      </c>
      <c r="F399" s="245">
        <f>E399*こちらの注文書シートをご利用ください!$H$9</f>
        <v>0</v>
      </c>
      <c r="G399" s="205"/>
      <c r="H399" s="206"/>
      <c r="I399" s="296"/>
      <c r="J399" s="169" t="s">
        <v>1333</v>
      </c>
    </row>
    <row r="400" spans="1:10" x14ac:dyDescent="0.15">
      <c r="A400" s="441"/>
      <c r="B400" s="182" t="s">
        <v>1566</v>
      </c>
      <c r="C400" s="181" t="s">
        <v>1567</v>
      </c>
      <c r="D400" s="182" t="s">
        <v>1561</v>
      </c>
      <c r="E400" s="295">
        <v>15000</v>
      </c>
      <c r="F400" s="245">
        <f>E400*こちらの注文書シートをご利用ください!$H$9</f>
        <v>0</v>
      </c>
      <c r="G400" s="205"/>
      <c r="H400" s="206"/>
      <c r="I400" s="296"/>
      <c r="J400" s="169" t="s">
        <v>1635</v>
      </c>
    </row>
    <row r="401" spans="1:10" x14ac:dyDescent="0.15">
      <c r="A401" s="441"/>
      <c r="B401" s="182" t="s">
        <v>1568</v>
      </c>
      <c r="C401" s="181" t="s">
        <v>1567</v>
      </c>
      <c r="D401" s="182" t="s">
        <v>1563</v>
      </c>
      <c r="E401" s="295">
        <v>15000</v>
      </c>
      <c r="F401" s="245">
        <f>E401*こちらの注文書シートをご利用ください!$H$9</f>
        <v>0</v>
      </c>
      <c r="G401" s="205"/>
      <c r="H401" s="206"/>
      <c r="I401" s="296"/>
      <c r="J401" s="169" t="s">
        <v>1636</v>
      </c>
    </row>
    <row r="402" spans="1:10" x14ac:dyDescent="0.15">
      <c r="A402" s="442"/>
      <c r="B402" s="262" t="s">
        <v>1569</v>
      </c>
      <c r="C402" s="263" t="s">
        <v>1567</v>
      </c>
      <c r="D402" s="217" t="s">
        <v>1565</v>
      </c>
      <c r="E402" s="340">
        <v>15000</v>
      </c>
      <c r="F402" s="245">
        <f>E402*こちらの注文書シートをご利用ください!$H$9</f>
        <v>0</v>
      </c>
      <c r="G402" s="219"/>
      <c r="H402" s="220"/>
      <c r="I402" s="341"/>
      <c r="J402" s="221" t="s">
        <v>1637</v>
      </c>
    </row>
    <row r="403" spans="1:10" x14ac:dyDescent="0.15">
      <c r="A403" s="440">
        <v>84</v>
      </c>
      <c r="B403" s="227" t="s">
        <v>536</v>
      </c>
      <c r="C403" s="237" t="s">
        <v>537</v>
      </c>
      <c r="D403" s="227" t="s">
        <v>907</v>
      </c>
      <c r="E403" s="297">
        <v>5500</v>
      </c>
      <c r="F403" s="245">
        <f>E403*こちらの注文書シートをご利用ください!$H$9</f>
        <v>0</v>
      </c>
      <c r="G403" s="214"/>
      <c r="H403" s="215"/>
      <c r="I403" s="298"/>
      <c r="J403" s="216" t="s">
        <v>1312</v>
      </c>
    </row>
    <row r="404" spans="1:10" x14ac:dyDescent="0.15">
      <c r="A404" s="441"/>
      <c r="B404" s="173" t="s">
        <v>73</v>
      </c>
      <c r="C404" s="177" t="s">
        <v>537</v>
      </c>
      <c r="D404" s="173" t="s">
        <v>925</v>
      </c>
      <c r="E404" s="295">
        <v>5500</v>
      </c>
      <c r="F404" s="245">
        <f>E404*こちらの注文書シートをご利用ください!$H$9</f>
        <v>0</v>
      </c>
      <c r="G404" s="205"/>
      <c r="H404" s="206"/>
      <c r="I404" s="296"/>
      <c r="J404" s="169" t="s">
        <v>1311</v>
      </c>
    </row>
    <row r="405" spans="1:10" x14ac:dyDescent="0.15">
      <c r="A405" s="441"/>
      <c r="B405" s="182" t="s">
        <v>1570</v>
      </c>
      <c r="C405" s="182" t="s">
        <v>1571</v>
      </c>
      <c r="D405" s="182" t="s">
        <v>945</v>
      </c>
      <c r="E405" s="295">
        <v>5500</v>
      </c>
      <c r="F405" s="245">
        <f>E405*こちらの注文書シートをご利用ください!$H$9</f>
        <v>0</v>
      </c>
      <c r="G405" s="205"/>
      <c r="H405" s="206"/>
      <c r="I405" s="296"/>
      <c r="J405" s="169" t="s">
        <v>1638</v>
      </c>
    </row>
    <row r="406" spans="1:10" x14ac:dyDescent="0.15">
      <c r="A406" s="441"/>
      <c r="B406" s="182" t="s">
        <v>1572</v>
      </c>
      <c r="C406" s="182" t="s">
        <v>1571</v>
      </c>
      <c r="D406" s="182" t="s">
        <v>1573</v>
      </c>
      <c r="E406" s="295">
        <v>5500</v>
      </c>
      <c r="F406" s="245">
        <f>E406*こちらの注文書シートをご利用ください!$H$9</f>
        <v>0</v>
      </c>
      <c r="G406" s="205"/>
      <c r="H406" s="206"/>
      <c r="I406" s="296"/>
      <c r="J406" s="169" t="s">
        <v>1639</v>
      </c>
    </row>
    <row r="407" spans="1:10" x14ac:dyDescent="0.15">
      <c r="A407" s="441"/>
      <c r="B407" s="182" t="s">
        <v>1574</v>
      </c>
      <c r="C407" s="182" t="s">
        <v>1571</v>
      </c>
      <c r="D407" s="182" t="s">
        <v>1575</v>
      </c>
      <c r="E407" s="295">
        <v>5500</v>
      </c>
      <c r="F407" s="245">
        <f>E407*こちらの注文書シートをご利用ください!$H$9</f>
        <v>0</v>
      </c>
      <c r="G407" s="205"/>
      <c r="H407" s="206"/>
      <c r="I407" s="296"/>
      <c r="J407" s="169" t="s">
        <v>1640</v>
      </c>
    </row>
    <row r="408" spans="1:10" x14ac:dyDescent="0.15">
      <c r="A408" s="441"/>
      <c r="B408" s="186" t="s">
        <v>538</v>
      </c>
      <c r="C408" s="187" t="s">
        <v>539</v>
      </c>
      <c r="D408" s="186" t="s">
        <v>907</v>
      </c>
      <c r="E408" s="295">
        <v>10000</v>
      </c>
      <c r="F408" s="245">
        <f>E408*こちらの注文書シートをご利用ください!$H$9</f>
        <v>0</v>
      </c>
      <c r="G408" s="205"/>
      <c r="H408" s="206"/>
      <c r="I408" s="296"/>
      <c r="J408" s="169" t="s">
        <v>1313</v>
      </c>
    </row>
    <row r="409" spans="1:10" x14ac:dyDescent="0.15">
      <c r="A409" s="441"/>
      <c r="B409" s="173" t="s">
        <v>74</v>
      </c>
      <c r="C409" s="177" t="s">
        <v>540</v>
      </c>
      <c r="D409" s="173" t="s">
        <v>925</v>
      </c>
      <c r="E409" s="295">
        <v>10000</v>
      </c>
      <c r="F409" s="245">
        <f>E409*こちらの注文書シートをご利用ください!$H$9</f>
        <v>0</v>
      </c>
      <c r="G409" s="205"/>
      <c r="H409" s="206"/>
      <c r="I409" s="296"/>
      <c r="J409" s="169" t="s">
        <v>1314</v>
      </c>
    </row>
    <row r="410" spans="1:10" x14ac:dyDescent="0.15">
      <c r="A410" s="441"/>
      <c r="B410" s="182" t="s">
        <v>1576</v>
      </c>
      <c r="C410" s="181" t="s">
        <v>1577</v>
      </c>
      <c r="D410" s="182" t="s">
        <v>945</v>
      </c>
      <c r="E410" s="295">
        <v>10000</v>
      </c>
      <c r="F410" s="245">
        <f>E410*こちらの注文書シートをご利用ください!$H$9</f>
        <v>0</v>
      </c>
      <c r="G410" s="205"/>
      <c r="H410" s="206"/>
      <c r="I410" s="296"/>
      <c r="J410" s="169" t="s">
        <v>1641</v>
      </c>
    </row>
    <row r="411" spans="1:10" x14ac:dyDescent="0.15">
      <c r="A411" s="441"/>
      <c r="B411" s="182" t="s">
        <v>1578</v>
      </c>
      <c r="C411" s="181" t="s">
        <v>1577</v>
      </c>
      <c r="D411" s="182" t="s">
        <v>1573</v>
      </c>
      <c r="E411" s="295">
        <v>10000</v>
      </c>
      <c r="F411" s="245">
        <f>E411*こちらの注文書シートをご利用ください!$H$9</f>
        <v>0</v>
      </c>
      <c r="G411" s="205"/>
      <c r="H411" s="206"/>
      <c r="I411" s="296"/>
      <c r="J411" s="169" t="s">
        <v>1642</v>
      </c>
    </row>
    <row r="412" spans="1:10" x14ac:dyDescent="0.15">
      <c r="A412" s="441"/>
      <c r="B412" s="182" t="s">
        <v>1579</v>
      </c>
      <c r="C412" s="181" t="s">
        <v>1577</v>
      </c>
      <c r="D412" s="181" t="s">
        <v>1575</v>
      </c>
      <c r="E412" s="295">
        <v>10000</v>
      </c>
      <c r="F412" s="245">
        <f>E412*こちらの注文書シートをご利用ください!$H$9</f>
        <v>0</v>
      </c>
      <c r="G412" s="205"/>
      <c r="H412" s="206"/>
      <c r="I412" s="296"/>
      <c r="J412" s="169" t="s">
        <v>1643</v>
      </c>
    </row>
    <row r="413" spans="1:10" x14ac:dyDescent="0.15">
      <c r="A413" s="441"/>
      <c r="B413" s="173" t="s">
        <v>541</v>
      </c>
      <c r="C413" s="177" t="s">
        <v>542</v>
      </c>
      <c r="D413" s="173" t="s">
        <v>907</v>
      </c>
      <c r="E413" s="295">
        <v>20000</v>
      </c>
      <c r="F413" s="245">
        <f>E413*こちらの注文書シートをご利用ください!$H$9</f>
        <v>0</v>
      </c>
      <c r="G413" s="205"/>
      <c r="H413" s="206"/>
      <c r="I413" s="296"/>
      <c r="J413" s="169" t="s">
        <v>1315</v>
      </c>
    </row>
    <row r="414" spans="1:10" x14ac:dyDescent="0.15">
      <c r="A414" s="441"/>
      <c r="B414" s="173" t="s">
        <v>543</v>
      </c>
      <c r="C414" s="188" t="s">
        <v>544</v>
      </c>
      <c r="D414" s="173" t="s">
        <v>907</v>
      </c>
      <c r="E414" s="295">
        <v>4500</v>
      </c>
      <c r="F414" s="245">
        <f>E414*こちらの注文書シートをご利用ください!$H$9</f>
        <v>0</v>
      </c>
      <c r="G414" s="205"/>
      <c r="H414" s="206"/>
      <c r="I414" s="296"/>
      <c r="J414" s="169" t="s">
        <v>1322</v>
      </c>
    </row>
    <row r="415" spans="1:10" x14ac:dyDescent="0.15">
      <c r="A415" s="441"/>
      <c r="B415" s="173" t="s">
        <v>545</v>
      </c>
      <c r="C415" s="189" t="s">
        <v>546</v>
      </c>
      <c r="D415" s="173" t="s">
        <v>907</v>
      </c>
      <c r="E415" s="295">
        <v>9000</v>
      </c>
      <c r="F415" s="245">
        <f>E415*こちらの注文書シートをご利用ください!$H$9</f>
        <v>0</v>
      </c>
      <c r="G415" s="205"/>
      <c r="H415" s="206"/>
      <c r="I415" s="296"/>
      <c r="J415" s="169" t="s">
        <v>1323</v>
      </c>
    </row>
    <row r="416" spans="1:10" x14ac:dyDescent="0.15">
      <c r="A416" s="441"/>
      <c r="B416" s="173" t="s">
        <v>547</v>
      </c>
      <c r="C416" s="177" t="s">
        <v>548</v>
      </c>
      <c r="D416" s="173" t="s">
        <v>907</v>
      </c>
      <c r="E416" s="295">
        <v>30000</v>
      </c>
      <c r="F416" s="245">
        <f>E416*こちらの注文書シートをご利用ください!$H$9</f>
        <v>0</v>
      </c>
      <c r="G416" s="205"/>
      <c r="H416" s="206"/>
      <c r="I416" s="296"/>
      <c r="J416" s="169" t="s">
        <v>1332</v>
      </c>
    </row>
    <row r="417" spans="1:10" x14ac:dyDescent="0.15">
      <c r="A417" s="441"/>
      <c r="B417" s="173" t="s">
        <v>549</v>
      </c>
      <c r="C417" s="190" t="s">
        <v>550</v>
      </c>
      <c r="D417" s="173" t="s">
        <v>926</v>
      </c>
      <c r="E417" s="295">
        <v>8000</v>
      </c>
      <c r="F417" s="245">
        <f>E417*こちらの注文書シートをご利用ください!$H$9</f>
        <v>0</v>
      </c>
      <c r="G417" s="205"/>
      <c r="H417" s="206"/>
      <c r="I417" s="296"/>
      <c r="J417" s="169" t="s">
        <v>1325</v>
      </c>
    </row>
    <row r="418" spans="1:10" x14ac:dyDescent="0.15">
      <c r="A418" s="441"/>
      <c r="B418" s="173" t="s">
        <v>551</v>
      </c>
      <c r="C418" s="191" t="s">
        <v>550</v>
      </c>
      <c r="D418" s="173" t="s">
        <v>927</v>
      </c>
      <c r="E418" s="295">
        <v>8000</v>
      </c>
      <c r="F418" s="245">
        <f>E418*こちらの注文書シートをご利用ください!$H$9</f>
        <v>0</v>
      </c>
      <c r="G418" s="205"/>
      <c r="H418" s="206"/>
      <c r="I418" s="296"/>
      <c r="J418" s="169" t="s">
        <v>1324</v>
      </c>
    </row>
    <row r="419" spans="1:10" x14ac:dyDescent="0.15">
      <c r="A419" s="441"/>
      <c r="B419" s="173" t="s">
        <v>552</v>
      </c>
      <c r="C419" s="192" t="s">
        <v>553</v>
      </c>
      <c r="D419" s="173" t="s">
        <v>926</v>
      </c>
      <c r="E419" s="295">
        <v>13000</v>
      </c>
      <c r="F419" s="245">
        <f>E419*こちらの注文書シートをご利用ください!$H$9</f>
        <v>0</v>
      </c>
      <c r="G419" s="205"/>
      <c r="H419" s="206"/>
      <c r="I419" s="296"/>
      <c r="J419" s="169" t="s">
        <v>1327</v>
      </c>
    </row>
    <row r="420" spans="1:10" x14ac:dyDescent="0.15">
      <c r="A420" s="442"/>
      <c r="B420" s="231" t="s">
        <v>554</v>
      </c>
      <c r="C420" s="264" t="s">
        <v>553</v>
      </c>
      <c r="D420" s="231" t="s">
        <v>927</v>
      </c>
      <c r="E420" s="340">
        <v>13000</v>
      </c>
      <c r="F420" s="245">
        <f>E420*こちらの注文書シートをご利用ください!$H$9</f>
        <v>0</v>
      </c>
      <c r="G420" s="219"/>
      <c r="H420" s="220"/>
      <c r="I420" s="341"/>
      <c r="J420" s="221" t="s">
        <v>1326</v>
      </c>
    </row>
    <row r="421" spans="1:10" x14ac:dyDescent="0.15">
      <c r="A421" s="440">
        <v>85</v>
      </c>
      <c r="B421" s="227" t="s">
        <v>555</v>
      </c>
      <c r="C421" s="237" t="s">
        <v>556</v>
      </c>
      <c r="D421" s="227" t="s">
        <v>928</v>
      </c>
      <c r="E421" s="297">
        <v>12000</v>
      </c>
      <c r="F421" s="245">
        <f>E421*こちらの注文書シートをご利用ください!$H$9</f>
        <v>0</v>
      </c>
      <c r="G421" s="214"/>
      <c r="H421" s="215"/>
      <c r="I421" s="298"/>
      <c r="J421" s="216" t="s">
        <v>1320</v>
      </c>
    </row>
    <row r="422" spans="1:10" x14ac:dyDescent="0.15">
      <c r="A422" s="441"/>
      <c r="B422" s="173" t="s">
        <v>557</v>
      </c>
      <c r="C422" s="177" t="s">
        <v>556</v>
      </c>
      <c r="D422" s="173" t="s">
        <v>929</v>
      </c>
      <c r="E422" s="295">
        <v>12000</v>
      </c>
      <c r="F422" s="245">
        <f>E422*こちらの注文書シートをご利用ください!$H$9</f>
        <v>0</v>
      </c>
      <c r="G422" s="205"/>
      <c r="H422" s="206"/>
      <c r="I422" s="296"/>
      <c r="J422" s="169" t="s">
        <v>1319</v>
      </c>
    </row>
    <row r="423" spans="1:10" x14ac:dyDescent="0.15">
      <c r="A423" s="441"/>
      <c r="B423" s="173" t="s">
        <v>558</v>
      </c>
      <c r="C423" s="177" t="s">
        <v>556</v>
      </c>
      <c r="D423" s="173" t="s">
        <v>930</v>
      </c>
      <c r="E423" s="295">
        <v>12000</v>
      </c>
      <c r="F423" s="245">
        <f>E423*こちらの注文書シートをご利用ください!$H$9</f>
        <v>0</v>
      </c>
      <c r="G423" s="205"/>
      <c r="H423" s="206"/>
      <c r="I423" s="296"/>
      <c r="J423" s="169" t="s">
        <v>1321</v>
      </c>
    </row>
    <row r="424" spans="1:10" x14ac:dyDescent="0.15">
      <c r="A424" s="442"/>
      <c r="B424" s="231" t="s">
        <v>559</v>
      </c>
      <c r="C424" s="250" t="s">
        <v>556</v>
      </c>
      <c r="D424" s="231" t="s">
        <v>931</v>
      </c>
      <c r="E424" s="340">
        <v>12000</v>
      </c>
      <c r="F424" s="245">
        <f>E424*こちらの注文書シートをご利用ください!$H$9</f>
        <v>0</v>
      </c>
      <c r="G424" s="219"/>
      <c r="H424" s="220"/>
      <c r="I424" s="341"/>
      <c r="J424" s="221" t="s">
        <v>1318</v>
      </c>
    </row>
    <row r="425" spans="1:10" x14ac:dyDescent="0.15">
      <c r="A425" s="440">
        <v>86</v>
      </c>
      <c r="B425" s="227" t="s">
        <v>560</v>
      </c>
      <c r="C425" s="261" t="s">
        <v>561</v>
      </c>
      <c r="D425" s="227" t="s">
        <v>932</v>
      </c>
      <c r="E425" s="297">
        <v>8000</v>
      </c>
      <c r="F425" s="245">
        <f>E425*こちらの注文書シートをご利用ください!$H$9</f>
        <v>0</v>
      </c>
      <c r="G425" s="214"/>
      <c r="H425" s="215"/>
      <c r="I425" s="298"/>
      <c r="J425" s="216" t="s">
        <v>1328</v>
      </c>
    </row>
    <row r="426" spans="1:10" x14ac:dyDescent="0.15">
      <c r="A426" s="441"/>
      <c r="B426" s="173" t="s">
        <v>130</v>
      </c>
      <c r="C426" s="193" t="s">
        <v>561</v>
      </c>
      <c r="D426" s="173" t="s">
        <v>933</v>
      </c>
      <c r="E426" s="295">
        <v>8000</v>
      </c>
      <c r="F426" s="245">
        <f>E426*こちらの注文書シートをご利用ください!$H$9</f>
        <v>0</v>
      </c>
      <c r="G426" s="205"/>
      <c r="H426" s="206"/>
      <c r="I426" s="296"/>
      <c r="J426" s="169" t="s">
        <v>1329</v>
      </c>
    </row>
    <row r="427" spans="1:10" x14ac:dyDescent="0.15">
      <c r="A427" s="441"/>
      <c r="B427" s="173" t="s">
        <v>131</v>
      </c>
      <c r="C427" s="193" t="s">
        <v>561</v>
      </c>
      <c r="D427" s="173" t="s">
        <v>934</v>
      </c>
      <c r="E427" s="295">
        <v>8000</v>
      </c>
      <c r="F427" s="245">
        <f>E427*こちらの注文書シートをご利用ください!$H$9</f>
        <v>0</v>
      </c>
      <c r="G427" s="205"/>
      <c r="H427" s="206"/>
      <c r="I427" s="296"/>
      <c r="J427" s="169" t="s">
        <v>1330</v>
      </c>
    </row>
    <row r="428" spans="1:10" x14ac:dyDescent="0.15">
      <c r="A428" s="442"/>
      <c r="B428" s="231" t="s">
        <v>132</v>
      </c>
      <c r="C428" s="265" t="s">
        <v>561</v>
      </c>
      <c r="D428" s="231" t="s">
        <v>935</v>
      </c>
      <c r="E428" s="340">
        <v>8000</v>
      </c>
      <c r="F428" s="245">
        <f>E428*こちらの注文書シートをご利用ください!$H$9</f>
        <v>0</v>
      </c>
      <c r="G428" s="219"/>
      <c r="H428" s="220"/>
      <c r="I428" s="341"/>
      <c r="J428" s="221" t="s">
        <v>1331</v>
      </c>
    </row>
    <row r="429" spans="1:10" x14ac:dyDescent="0.15">
      <c r="A429" s="440">
        <v>87</v>
      </c>
      <c r="B429" s="227" t="s">
        <v>562</v>
      </c>
      <c r="C429" s="237" t="s">
        <v>563</v>
      </c>
      <c r="D429" s="227" t="s">
        <v>936</v>
      </c>
      <c r="E429" s="297">
        <v>16000</v>
      </c>
      <c r="F429" s="245">
        <f>E429*こちらの注文書シートをご利用ください!$H$9</f>
        <v>0</v>
      </c>
      <c r="G429" s="214"/>
      <c r="H429" s="215"/>
      <c r="I429" s="298"/>
      <c r="J429" s="216" t="s">
        <v>1361</v>
      </c>
    </row>
    <row r="430" spans="1:10" x14ac:dyDescent="0.15">
      <c r="A430" s="441"/>
      <c r="B430" s="173" t="s">
        <v>87</v>
      </c>
      <c r="C430" s="177" t="s">
        <v>563</v>
      </c>
      <c r="D430" s="173" t="s">
        <v>937</v>
      </c>
      <c r="E430" s="295">
        <v>16000</v>
      </c>
      <c r="F430" s="245">
        <f>E430*こちらの注文書シートをご利用ください!$H$9</f>
        <v>0</v>
      </c>
      <c r="G430" s="205"/>
      <c r="H430" s="206"/>
      <c r="I430" s="296"/>
      <c r="J430" s="169" t="s">
        <v>1362</v>
      </c>
    </row>
    <row r="431" spans="1:10" x14ac:dyDescent="0.15">
      <c r="A431" s="441"/>
      <c r="B431" s="173" t="s">
        <v>88</v>
      </c>
      <c r="C431" s="177" t="s">
        <v>563</v>
      </c>
      <c r="D431" s="173" t="s">
        <v>938</v>
      </c>
      <c r="E431" s="295">
        <v>16000</v>
      </c>
      <c r="F431" s="245">
        <f>E431*こちらの注文書シートをご利用ください!$H$9</f>
        <v>0</v>
      </c>
      <c r="G431" s="205"/>
      <c r="H431" s="206"/>
      <c r="I431" s="296"/>
      <c r="J431" s="169" t="s">
        <v>1363</v>
      </c>
    </row>
    <row r="432" spans="1:10" x14ac:dyDescent="0.15">
      <c r="A432" s="441"/>
      <c r="B432" s="173" t="s">
        <v>564</v>
      </c>
      <c r="C432" s="177" t="s">
        <v>565</v>
      </c>
      <c r="D432" s="173" t="s">
        <v>936</v>
      </c>
      <c r="E432" s="295">
        <v>14000</v>
      </c>
      <c r="F432" s="245">
        <f>E432*こちらの注文書シートをご利用ください!$H$9</f>
        <v>0</v>
      </c>
      <c r="G432" s="205"/>
      <c r="H432" s="206"/>
      <c r="I432" s="296"/>
      <c r="J432" s="169" t="s">
        <v>1365</v>
      </c>
    </row>
    <row r="433" spans="1:10" x14ac:dyDescent="0.15">
      <c r="A433" s="441"/>
      <c r="B433" s="173" t="s">
        <v>89</v>
      </c>
      <c r="C433" s="177" t="s">
        <v>565</v>
      </c>
      <c r="D433" s="173" t="s">
        <v>937</v>
      </c>
      <c r="E433" s="295">
        <v>14000</v>
      </c>
      <c r="F433" s="245">
        <f>E433*こちらの注文書シートをご利用ください!$H$9</f>
        <v>0</v>
      </c>
      <c r="G433" s="205"/>
      <c r="H433" s="206"/>
      <c r="I433" s="296"/>
      <c r="J433" s="169" t="s">
        <v>1364</v>
      </c>
    </row>
    <row r="434" spans="1:10" x14ac:dyDescent="0.15">
      <c r="A434" s="442"/>
      <c r="B434" s="231" t="s">
        <v>90</v>
      </c>
      <c r="C434" s="250" t="s">
        <v>565</v>
      </c>
      <c r="D434" s="231" t="s">
        <v>938</v>
      </c>
      <c r="E434" s="340">
        <v>14000</v>
      </c>
      <c r="F434" s="245">
        <f>E434*こちらの注文書シートをご利用ください!$H$9</f>
        <v>0</v>
      </c>
      <c r="G434" s="219"/>
      <c r="H434" s="220"/>
      <c r="I434" s="341"/>
      <c r="J434" s="221" t="s">
        <v>1366</v>
      </c>
    </row>
    <row r="435" spans="1:10" x14ac:dyDescent="0.15">
      <c r="A435" s="440">
        <v>88</v>
      </c>
      <c r="B435" s="226" t="s">
        <v>77</v>
      </c>
      <c r="C435" s="226" t="s">
        <v>566</v>
      </c>
      <c r="D435" s="226" t="s">
        <v>939</v>
      </c>
      <c r="E435" s="297">
        <v>8000</v>
      </c>
      <c r="F435" s="245">
        <f>E435*こちらの注文書シートをご利用ください!$H$9</f>
        <v>0</v>
      </c>
      <c r="G435" s="214"/>
      <c r="H435" s="215"/>
      <c r="I435" s="298"/>
      <c r="J435" s="216" t="s">
        <v>1370</v>
      </c>
    </row>
    <row r="436" spans="1:10" x14ac:dyDescent="0.15">
      <c r="A436" s="442"/>
      <c r="B436" s="230" t="s">
        <v>78</v>
      </c>
      <c r="C436" s="230" t="s">
        <v>567</v>
      </c>
      <c r="D436" s="230" t="s">
        <v>939</v>
      </c>
      <c r="E436" s="340">
        <v>6000</v>
      </c>
      <c r="F436" s="245">
        <f>E436*こちらの注文書シートをご利用ください!$H$9</f>
        <v>0</v>
      </c>
      <c r="G436" s="219"/>
      <c r="H436" s="220"/>
      <c r="I436" s="341"/>
      <c r="J436" s="221" t="s">
        <v>1371</v>
      </c>
    </row>
    <row r="437" spans="1:10" x14ac:dyDescent="0.15">
      <c r="A437" s="440">
        <v>89</v>
      </c>
      <c r="B437" s="227" t="s">
        <v>568</v>
      </c>
      <c r="C437" s="237" t="s">
        <v>569</v>
      </c>
      <c r="D437" s="227" t="s">
        <v>907</v>
      </c>
      <c r="E437" s="297">
        <v>8000</v>
      </c>
      <c r="F437" s="245">
        <f>E437*こちらの注文書シートをご利用ください!$H$9</f>
        <v>0</v>
      </c>
      <c r="G437" s="214"/>
      <c r="H437" s="215"/>
      <c r="I437" s="298"/>
      <c r="J437" s="216" t="s">
        <v>1360</v>
      </c>
    </row>
    <row r="438" spans="1:10" x14ac:dyDescent="0.15">
      <c r="A438" s="441"/>
      <c r="B438" s="173" t="s">
        <v>570</v>
      </c>
      <c r="C438" s="177" t="s">
        <v>571</v>
      </c>
      <c r="D438" s="173" t="s">
        <v>907</v>
      </c>
      <c r="E438" s="295">
        <v>6000</v>
      </c>
      <c r="F438" s="245">
        <f>E438*こちらの注文書シートをご利用ください!$H$9</f>
        <v>0</v>
      </c>
      <c r="G438" s="205"/>
      <c r="H438" s="206"/>
      <c r="I438" s="296"/>
      <c r="J438" s="169" t="s">
        <v>1375</v>
      </c>
    </row>
    <row r="439" spans="1:10" x14ac:dyDescent="0.15">
      <c r="A439" s="441"/>
      <c r="B439" s="173" t="s">
        <v>170</v>
      </c>
      <c r="C439" s="177" t="s">
        <v>571</v>
      </c>
      <c r="D439" s="173" t="s">
        <v>925</v>
      </c>
      <c r="E439" s="295">
        <v>6000</v>
      </c>
      <c r="F439" s="245">
        <f>E439*こちらの注文書シートをご利用ください!$H$9</f>
        <v>0</v>
      </c>
      <c r="G439" s="205"/>
      <c r="H439" s="206"/>
      <c r="I439" s="296"/>
      <c r="J439" s="169" t="s">
        <v>1376</v>
      </c>
    </row>
    <row r="440" spans="1:10" x14ac:dyDescent="0.15">
      <c r="A440" s="441"/>
      <c r="B440" s="173" t="s">
        <v>572</v>
      </c>
      <c r="C440" s="177" t="s">
        <v>573</v>
      </c>
      <c r="D440" s="173" t="s">
        <v>907</v>
      </c>
      <c r="E440" s="295">
        <v>5500</v>
      </c>
      <c r="F440" s="245">
        <f>E440*こちらの注文書シートをご利用ください!$H$9</f>
        <v>0</v>
      </c>
      <c r="G440" s="205"/>
      <c r="H440" s="206"/>
      <c r="I440" s="296"/>
      <c r="J440" s="169" t="s">
        <v>1373</v>
      </c>
    </row>
    <row r="441" spans="1:10" x14ac:dyDescent="0.15">
      <c r="A441" s="442"/>
      <c r="B441" s="231" t="s">
        <v>169</v>
      </c>
      <c r="C441" s="250" t="s">
        <v>573</v>
      </c>
      <c r="D441" s="231" t="s">
        <v>925</v>
      </c>
      <c r="E441" s="340">
        <v>5500</v>
      </c>
      <c r="F441" s="245">
        <f>E441*こちらの注文書シートをご利用ください!$H$9</f>
        <v>0</v>
      </c>
      <c r="G441" s="219"/>
      <c r="H441" s="220"/>
      <c r="I441" s="341"/>
      <c r="J441" s="221" t="s">
        <v>1374</v>
      </c>
    </row>
    <row r="442" spans="1:10" x14ac:dyDescent="0.15">
      <c r="A442" s="440">
        <v>90</v>
      </c>
      <c r="B442" s="227" t="s">
        <v>79</v>
      </c>
      <c r="C442" s="227" t="s">
        <v>574</v>
      </c>
      <c r="D442" s="227" t="s">
        <v>940</v>
      </c>
      <c r="E442" s="297">
        <v>5000</v>
      </c>
      <c r="F442" s="245">
        <f>E442*こちらの注文書シートをご利用ください!$H$9</f>
        <v>0</v>
      </c>
      <c r="G442" s="214"/>
      <c r="H442" s="215"/>
      <c r="I442" s="298"/>
      <c r="J442" s="216" t="s">
        <v>1367</v>
      </c>
    </row>
    <row r="443" spans="1:10" x14ac:dyDescent="0.15">
      <c r="A443" s="441"/>
      <c r="B443" s="173" t="s">
        <v>80</v>
      </c>
      <c r="C443" s="177" t="s">
        <v>574</v>
      </c>
      <c r="D443" s="173" t="s">
        <v>941</v>
      </c>
      <c r="E443" s="295">
        <v>5000</v>
      </c>
      <c r="F443" s="245">
        <f>E443*こちらの注文書シートをご利用ください!$H$9</f>
        <v>0</v>
      </c>
      <c r="G443" s="205"/>
      <c r="H443" s="206"/>
      <c r="I443" s="296"/>
      <c r="J443" s="169" t="s">
        <v>1368</v>
      </c>
    </row>
    <row r="444" spans="1:10" x14ac:dyDescent="0.15">
      <c r="A444" s="441"/>
      <c r="B444" s="173" t="s">
        <v>81</v>
      </c>
      <c r="C444" s="177" t="s">
        <v>574</v>
      </c>
      <c r="D444" s="173" t="s">
        <v>877</v>
      </c>
      <c r="E444" s="295">
        <v>5000</v>
      </c>
      <c r="F444" s="245">
        <f>E444*こちらの注文書シートをご利用ください!$H$9</f>
        <v>0</v>
      </c>
      <c r="G444" s="205"/>
      <c r="H444" s="206"/>
      <c r="I444" s="296"/>
      <c r="J444" s="169" t="s">
        <v>1369</v>
      </c>
    </row>
    <row r="445" spans="1:10" x14ac:dyDescent="0.15">
      <c r="A445" s="441"/>
      <c r="B445" s="167" t="s">
        <v>580</v>
      </c>
      <c r="C445" s="178" t="s">
        <v>581</v>
      </c>
      <c r="D445" s="167" t="s">
        <v>907</v>
      </c>
      <c r="E445" s="295">
        <v>4500</v>
      </c>
      <c r="F445" s="245">
        <f>E445*こちらの注文書シートをご利用ください!$H$9</f>
        <v>0</v>
      </c>
      <c r="G445" s="205"/>
      <c r="H445" s="206"/>
      <c r="I445" s="296"/>
      <c r="J445" s="169" t="s">
        <v>1345</v>
      </c>
    </row>
    <row r="446" spans="1:10" x14ac:dyDescent="0.15">
      <c r="A446" s="441"/>
      <c r="B446" s="167" t="s">
        <v>582</v>
      </c>
      <c r="C446" s="178" t="s">
        <v>581</v>
      </c>
      <c r="D446" s="167" t="s">
        <v>917</v>
      </c>
      <c r="E446" s="295">
        <v>4500</v>
      </c>
      <c r="F446" s="245">
        <f>E446*こちらの注文書シートをご利用ください!$H$9</f>
        <v>0</v>
      </c>
      <c r="G446" s="205"/>
      <c r="H446" s="206"/>
      <c r="I446" s="296"/>
      <c r="J446" s="169" t="s">
        <v>1346</v>
      </c>
    </row>
    <row r="447" spans="1:10" x14ac:dyDescent="0.15">
      <c r="A447" s="441"/>
      <c r="B447" s="167" t="s">
        <v>575</v>
      </c>
      <c r="C447" s="178" t="s">
        <v>576</v>
      </c>
      <c r="D447" s="167" t="s">
        <v>907</v>
      </c>
      <c r="E447" s="295">
        <v>4500</v>
      </c>
      <c r="F447" s="245">
        <f>E447*こちらの注文書シートをご利用ください!$H$9</f>
        <v>0</v>
      </c>
      <c r="G447" s="205"/>
      <c r="H447" s="206"/>
      <c r="I447" s="296"/>
      <c r="J447" s="169" t="s">
        <v>1356</v>
      </c>
    </row>
    <row r="448" spans="1:10" x14ac:dyDescent="0.15">
      <c r="A448" s="442"/>
      <c r="B448" s="230" t="s">
        <v>577</v>
      </c>
      <c r="C448" s="249" t="s">
        <v>576</v>
      </c>
      <c r="D448" s="230" t="s">
        <v>919</v>
      </c>
      <c r="E448" s="340">
        <v>4500</v>
      </c>
      <c r="F448" s="245">
        <f>E448*こちらの注文書シートをご利用ください!$H$9</f>
        <v>0</v>
      </c>
      <c r="G448" s="219"/>
      <c r="H448" s="220"/>
      <c r="I448" s="341"/>
      <c r="J448" s="221" t="s">
        <v>1357</v>
      </c>
    </row>
    <row r="449" spans="1:10" x14ac:dyDescent="0.15">
      <c r="A449" s="440">
        <v>91</v>
      </c>
      <c r="B449" s="226" t="s">
        <v>583</v>
      </c>
      <c r="C449" s="240" t="s">
        <v>584</v>
      </c>
      <c r="D449" s="226" t="s">
        <v>946</v>
      </c>
      <c r="E449" s="297">
        <v>3300</v>
      </c>
      <c r="F449" s="245">
        <f>E449*こちらの注文書シートをご利用ください!$H$9</f>
        <v>0</v>
      </c>
      <c r="G449" s="214"/>
      <c r="H449" s="215"/>
      <c r="I449" s="298"/>
      <c r="J449" s="216" t="s">
        <v>1341</v>
      </c>
    </row>
    <row r="450" spans="1:10" x14ac:dyDescent="0.15">
      <c r="A450" s="441"/>
      <c r="B450" s="167" t="s">
        <v>578</v>
      </c>
      <c r="C450" s="178" t="s">
        <v>579</v>
      </c>
      <c r="D450" s="167" t="s">
        <v>942</v>
      </c>
      <c r="E450" s="295">
        <v>2200</v>
      </c>
      <c r="F450" s="245">
        <f>E450*こちらの注文書シートをご利用ください!$H$9</f>
        <v>0</v>
      </c>
      <c r="G450" s="205"/>
      <c r="H450" s="206"/>
      <c r="I450" s="296"/>
      <c r="J450" s="169" t="s">
        <v>1342</v>
      </c>
    </row>
    <row r="451" spans="1:10" x14ac:dyDescent="0.15">
      <c r="A451" s="441"/>
      <c r="B451" s="167" t="s">
        <v>82</v>
      </c>
      <c r="C451" s="178" t="s">
        <v>579</v>
      </c>
      <c r="D451" s="167" t="s">
        <v>943</v>
      </c>
      <c r="E451" s="295">
        <v>2200</v>
      </c>
      <c r="F451" s="245">
        <f>E451*こちらの注文書シートをご利用ください!$H$9</f>
        <v>0</v>
      </c>
      <c r="G451" s="205"/>
      <c r="H451" s="206"/>
      <c r="I451" s="296"/>
      <c r="J451" s="169" t="s">
        <v>1343</v>
      </c>
    </row>
    <row r="452" spans="1:10" x14ac:dyDescent="0.15">
      <c r="A452" s="441"/>
      <c r="B452" s="167" t="s">
        <v>83</v>
      </c>
      <c r="C452" s="178" t="s">
        <v>579</v>
      </c>
      <c r="D452" s="167" t="s">
        <v>944</v>
      </c>
      <c r="E452" s="295">
        <v>2200</v>
      </c>
      <c r="F452" s="245">
        <f>E452*こちらの注文書シートをご利用ください!$H$9</f>
        <v>0</v>
      </c>
      <c r="G452" s="205"/>
      <c r="H452" s="206"/>
      <c r="I452" s="296"/>
      <c r="J452" s="169" t="s">
        <v>1344</v>
      </c>
    </row>
    <row r="453" spans="1:10" x14ac:dyDescent="0.15">
      <c r="A453" s="441"/>
      <c r="B453" s="167" t="s">
        <v>588</v>
      </c>
      <c r="C453" s="178" t="s">
        <v>589</v>
      </c>
      <c r="D453" s="167" t="s">
        <v>907</v>
      </c>
      <c r="E453" s="295">
        <v>1800</v>
      </c>
      <c r="F453" s="245">
        <f>E453*こちらの注文書シートをご利用ください!$H$9</f>
        <v>0</v>
      </c>
      <c r="G453" s="205"/>
      <c r="H453" s="206"/>
      <c r="I453" s="296"/>
      <c r="J453" s="169" t="s">
        <v>1335</v>
      </c>
    </row>
    <row r="454" spans="1:10" x14ac:dyDescent="0.15">
      <c r="A454" s="441"/>
      <c r="B454" s="167" t="s">
        <v>590</v>
      </c>
      <c r="C454" s="178" t="s">
        <v>591</v>
      </c>
      <c r="D454" s="167" t="s">
        <v>907</v>
      </c>
      <c r="E454" s="295">
        <v>1500</v>
      </c>
      <c r="F454" s="245">
        <f>E454*こちらの注文書シートをご利用ください!$H$9</f>
        <v>0</v>
      </c>
      <c r="G454" s="205"/>
      <c r="H454" s="206"/>
      <c r="I454" s="296"/>
      <c r="J454" s="169" t="s">
        <v>1347</v>
      </c>
    </row>
    <row r="455" spans="1:10" x14ac:dyDescent="0.15">
      <c r="A455" s="441"/>
      <c r="B455" s="167" t="s">
        <v>592</v>
      </c>
      <c r="C455" s="178" t="s">
        <v>591</v>
      </c>
      <c r="D455" s="167" t="s">
        <v>919</v>
      </c>
      <c r="E455" s="295">
        <v>1500</v>
      </c>
      <c r="F455" s="245">
        <f>E455*こちらの注文書シートをご利用ください!$H$9</f>
        <v>0</v>
      </c>
      <c r="G455" s="205"/>
      <c r="H455" s="206"/>
      <c r="I455" s="296"/>
      <c r="J455" s="169" t="s">
        <v>1348</v>
      </c>
    </row>
    <row r="456" spans="1:10" x14ac:dyDescent="0.15">
      <c r="A456" s="441"/>
      <c r="B456" s="167" t="s">
        <v>84</v>
      </c>
      <c r="C456" s="178" t="s">
        <v>591</v>
      </c>
      <c r="D456" s="167" t="s">
        <v>909</v>
      </c>
      <c r="E456" s="295">
        <v>1500</v>
      </c>
      <c r="F456" s="245">
        <f>E456*こちらの注文書シートをご利用ください!$H$9</f>
        <v>0</v>
      </c>
      <c r="G456" s="205"/>
      <c r="H456" s="206"/>
      <c r="I456" s="296"/>
      <c r="J456" s="169" t="s">
        <v>1349</v>
      </c>
    </row>
    <row r="457" spans="1:10" x14ac:dyDescent="0.15">
      <c r="A457" s="442"/>
      <c r="B457" s="230" t="s">
        <v>593</v>
      </c>
      <c r="C457" s="249" t="s">
        <v>591</v>
      </c>
      <c r="D457" s="230" t="s">
        <v>917</v>
      </c>
      <c r="E457" s="340">
        <v>1500</v>
      </c>
      <c r="F457" s="245">
        <f>E457*こちらの注文書シートをご利用ください!$H$9</f>
        <v>0</v>
      </c>
      <c r="G457" s="219"/>
      <c r="H457" s="220"/>
      <c r="I457" s="341"/>
      <c r="J457" s="221" t="s">
        <v>1350</v>
      </c>
    </row>
    <row r="458" spans="1:10" x14ac:dyDescent="0.15">
      <c r="A458" s="440">
        <v>92</v>
      </c>
      <c r="B458" s="226" t="s">
        <v>585</v>
      </c>
      <c r="C458" s="240" t="s">
        <v>586</v>
      </c>
      <c r="D458" s="226" t="s">
        <v>884</v>
      </c>
      <c r="E458" s="297">
        <v>2000</v>
      </c>
      <c r="F458" s="245">
        <f>E458*こちらの注文書シートをご利用ください!$H$9</f>
        <v>0</v>
      </c>
      <c r="G458" s="214"/>
      <c r="H458" s="215"/>
      <c r="I458" s="298"/>
      <c r="J458" s="216" t="s">
        <v>1336</v>
      </c>
    </row>
    <row r="459" spans="1:10" x14ac:dyDescent="0.15">
      <c r="A459" s="441"/>
      <c r="B459" s="167" t="s">
        <v>587</v>
      </c>
      <c r="C459" s="178" t="s">
        <v>586</v>
      </c>
      <c r="D459" s="167" t="s">
        <v>887</v>
      </c>
      <c r="E459" s="295">
        <v>2000</v>
      </c>
      <c r="F459" s="245">
        <f>E459*こちらの注文書シートをご利用ください!$H$9</f>
        <v>0</v>
      </c>
      <c r="G459" s="205"/>
      <c r="H459" s="206"/>
      <c r="I459" s="296"/>
      <c r="J459" s="169" t="s">
        <v>1337</v>
      </c>
    </row>
    <row r="460" spans="1:10" x14ac:dyDescent="0.15">
      <c r="A460" s="441"/>
      <c r="B460" s="175" t="s">
        <v>1580</v>
      </c>
      <c r="C460" s="176" t="s">
        <v>1581</v>
      </c>
      <c r="D460" s="171" t="s">
        <v>883</v>
      </c>
      <c r="E460" s="295">
        <v>2000</v>
      </c>
      <c r="F460" s="245">
        <f>E460*こちらの注文書シートをご利用ください!$H$9</f>
        <v>0</v>
      </c>
      <c r="G460" s="205"/>
      <c r="H460" s="206"/>
      <c r="I460" s="296"/>
      <c r="J460" s="169" t="s">
        <v>1644</v>
      </c>
    </row>
    <row r="461" spans="1:10" x14ac:dyDescent="0.15">
      <c r="A461" s="441"/>
      <c r="B461" s="167" t="s">
        <v>594</v>
      </c>
      <c r="C461" s="178" t="s">
        <v>595</v>
      </c>
      <c r="D461" s="167" t="s">
        <v>897</v>
      </c>
      <c r="E461" s="295">
        <v>1500</v>
      </c>
      <c r="F461" s="245">
        <f>E461*こちらの注文書シートをご利用ください!$H$9</f>
        <v>0</v>
      </c>
      <c r="G461" s="205"/>
      <c r="H461" s="206"/>
      <c r="I461" s="296"/>
      <c r="J461" s="169" t="s">
        <v>1377</v>
      </c>
    </row>
    <row r="462" spans="1:10" x14ac:dyDescent="0.15">
      <c r="A462" s="441"/>
      <c r="B462" s="167" t="s">
        <v>596</v>
      </c>
      <c r="C462" s="178" t="s">
        <v>595</v>
      </c>
      <c r="D462" s="167" t="s">
        <v>898</v>
      </c>
      <c r="E462" s="295">
        <v>1500</v>
      </c>
      <c r="F462" s="245">
        <f>E462*こちらの注文書シートをご利用ください!$H$9</f>
        <v>0</v>
      </c>
      <c r="G462" s="205"/>
      <c r="H462" s="206"/>
      <c r="I462" s="296"/>
      <c r="J462" s="169" t="s">
        <v>1378</v>
      </c>
    </row>
    <row r="463" spans="1:10" x14ac:dyDescent="0.15">
      <c r="A463" s="441"/>
      <c r="B463" s="167" t="s">
        <v>597</v>
      </c>
      <c r="C463" s="178" t="s">
        <v>595</v>
      </c>
      <c r="D463" s="167" t="s">
        <v>899</v>
      </c>
      <c r="E463" s="295">
        <v>1500</v>
      </c>
      <c r="F463" s="245">
        <f>E463*こちらの注文書シートをご利用ください!$H$9</f>
        <v>0</v>
      </c>
      <c r="G463" s="205"/>
      <c r="H463" s="206"/>
      <c r="I463" s="296"/>
      <c r="J463" s="169" t="s">
        <v>1379</v>
      </c>
    </row>
    <row r="464" spans="1:10" x14ac:dyDescent="0.15">
      <c r="A464" s="441"/>
      <c r="B464" s="167" t="s">
        <v>598</v>
      </c>
      <c r="C464" s="178" t="s">
        <v>599</v>
      </c>
      <c r="D464" s="167" t="s">
        <v>900</v>
      </c>
      <c r="E464" s="295">
        <v>1500</v>
      </c>
      <c r="F464" s="245">
        <f>E464*こちらの注文書シートをご利用ください!$H$9</f>
        <v>0</v>
      </c>
      <c r="G464" s="205"/>
      <c r="H464" s="206"/>
      <c r="I464" s="296"/>
      <c r="J464" s="169" t="s">
        <v>1381</v>
      </c>
    </row>
    <row r="465" spans="1:10" x14ac:dyDescent="0.15">
      <c r="A465" s="442"/>
      <c r="B465" s="230" t="s">
        <v>600</v>
      </c>
      <c r="C465" s="249" t="s">
        <v>599</v>
      </c>
      <c r="D465" s="230" t="s">
        <v>901</v>
      </c>
      <c r="E465" s="340">
        <v>1500</v>
      </c>
      <c r="F465" s="245">
        <f>E465*こちらの注文書シートをご利用ください!$H$9</f>
        <v>0</v>
      </c>
      <c r="G465" s="219"/>
      <c r="H465" s="220"/>
      <c r="I465" s="341"/>
      <c r="J465" s="221" t="s">
        <v>1382</v>
      </c>
    </row>
    <row r="466" spans="1:10" x14ac:dyDescent="0.15">
      <c r="A466" s="440">
        <v>93</v>
      </c>
      <c r="B466" s="226" t="s">
        <v>603</v>
      </c>
      <c r="C466" s="240" t="s">
        <v>4</v>
      </c>
      <c r="D466" s="226" t="s">
        <v>947</v>
      </c>
      <c r="E466" s="297">
        <v>1350</v>
      </c>
      <c r="F466" s="245">
        <f>E466*こちらの注文書シートをご利用ください!$H$9</f>
        <v>0</v>
      </c>
      <c r="G466" s="214"/>
      <c r="H466" s="215"/>
      <c r="I466" s="298"/>
      <c r="J466" s="216" t="s">
        <v>1353</v>
      </c>
    </row>
    <row r="467" spans="1:10" x14ac:dyDescent="0.15">
      <c r="A467" s="441"/>
      <c r="B467" s="167" t="s">
        <v>604</v>
      </c>
      <c r="C467" s="178" t="s">
        <v>4</v>
      </c>
      <c r="D467" s="167" t="s">
        <v>948</v>
      </c>
      <c r="E467" s="295">
        <v>1350</v>
      </c>
      <c r="F467" s="245">
        <f>E467*こちらの注文書シートをご利用ください!$H$9</f>
        <v>0</v>
      </c>
      <c r="G467" s="205"/>
      <c r="H467" s="206"/>
      <c r="I467" s="296"/>
      <c r="J467" s="169" t="s">
        <v>1355</v>
      </c>
    </row>
    <row r="468" spans="1:10" x14ac:dyDescent="0.15">
      <c r="A468" s="441"/>
      <c r="B468" s="167" t="s">
        <v>86</v>
      </c>
      <c r="C468" s="178" t="s">
        <v>4</v>
      </c>
      <c r="D468" s="167" t="s">
        <v>949</v>
      </c>
      <c r="E468" s="295">
        <v>1350</v>
      </c>
      <c r="F468" s="245">
        <f>E468*こちらの注文書シートをご利用ください!$H$9</f>
        <v>0</v>
      </c>
      <c r="G468" s="205"/>
      <c r="H468" s="206"/>
      <c r="I468" s="296"/>
      <c r="J468" s="169" t="s">
        <v>1354</v>
      </c>
    </row>
    <row r="469" spans="1:10" x14ac:dyDescent="0.15">
      <c r="A469" s="441"/>
      <c r="B469" s="167" t="s">
        <v>601</v>
      </c>
      <c r="C469" s="178" t="s">
        <v>602</v>
      </c>
      <c r="D469" s="167" t="s">
        <v>907</v>
      </c>
      <c r="E469" s="295">
        <v>1200</v>
      </c>
      <c r="F469" s="245">
        <f>E469*こちらの注文書シートをご利用ください!$H$9</f>
        <v>0</v>
      </c>
      <c r="G469" s="205"/>
      <c r="H469" s="206"/>
      <c r="I469" s="296"/>
      <c r="J469" s="169" t="s">
        <v>1380</v>
      </c>
    </row>
    <row r="470" spans="1:10" x14ac:dyDescent="0.15">
      <c r="A470" s="441"/>
      <c r="B470" s="167" t="s">
        <v>605</v>
      </c>
      <c r="C470" s="178" t="s">
        <v>606</v>
      </c>
      <c r="D470" s="167" t="s">
        <v>907</v>
      </c>
      <c r="E470" s="295">
        <v>1000</v>
      </c>
      <c r="F470" s="245">
        <f>E470*こちらの注文書シートをご利用ください!$H$9</f>
        <v>0</v>
      </c>
      <c r="G470" s="205"/>
      <c r="H470" s="206"/>
      <c r="I470" s="296"/>
      <c r="J470" s="169" t="s">
        <v>1019</v>
      </c>
    </row>
    <row r="471" spans="1:10" x14ac:dyDescent="0.15">
      <c r="A471" s="441"/>
      <c r="B471" s="167" t="s">
        <v>26</v>
      </c>
      <c r="C471" s="178" t="s">
        <v>606</v>
      </c>
      <c r="D471" s="167" t="s">
        <v>908</v>
      </c>
      <c r="E471" s="295">
        <v>1000</v>
      </c>
      <c r="F471" s="245">
        <f>E471*こちらの注文書シートをご利用ください!$H$9</f>
        <v>0</v>
      </c>
      <c r="G471" s="205"/>
      <c r="H471" s="206"/>
      <c r="I471" s="296"/>
      <c r="J471" s="169" t="s">
        <v>1020</v>
      </c>
    </row>
    <row r="472" spans="1:10" x14ac:dyDescent="0.15">
      <c r="A472" s="441"/>
      <c r="B472" s="167" t="s">
        <v>27</v>
      </c>
      <c r="C472" s="178" t="s">
        <v>606</v>
      </c>
      <c r="D472" s="167" t="s">
        <v>909</v>
      </c>
      <c r="E472" s="295">
        <v>1000</v>
      </c>
      <c r="F472" s="245">
        <f>E472*こちらの注文書シートをご利用ください!$H$9</f>
        <v>0</v>
      </c>
      <c r="G472" s="205"/>
      <c r="H472" s="206"/>
      <c r="I472" s="296"/>
      <c r="J472" s="169" t="s">
        <v>1021</v>
      </c>
    </row>
    <row r="473" spans="1:10" x14ac:dyDescent="0.15">
      <c r="A473" s="441"/>
      <c r="B473" s="167" t="s">
        <v>28</v>
      </c>
      <c r="C473" s="178" t="s">
        <v>606</v>
      </c>
      <c r="D473" s="167" t="s">
        <v>910</v>
      </c>
      <c r="E473" s="295">
        <v>1000</v>
      </c>
      <c r="F473" s="245">
        <f>E473*こちらの注文書シートをご利用ください!$H$9</f>
        <v>0</v>
      </c>
      <c r="G473" s="205"/>
      <c r="H473" s="206"/>
      <c r="I473" s="296"/>
      <c r="J473" s="169" t="s">
        <v>1022</v>
      </c>
    </row>
    <row r="474" spans="1:10" x14ac:dyDescent="0.15">
      <c r="A474" s="442"/>
      <c r="B474" s="230" t="s">
        <v>29</v>
      </c>
      <c r="C474" s="249" t="s">
        <v>606</v>
      </c>
      <c r="D474" s="230" t="s">
        <v>911</v>
      </c>
      <c r="E474" s="340">
        <v>1000</v>
      </c>
      <c r="F474" s="245">
        <f>E474*こちらの注文書シートをご利用ください!$H$9</f>
        <v>0</v>
      </c>
      <c r="G474" s="219"/>
      <c r="H474" s="220"/>
      <c r="I474" s="341"/>
      <c r="J474" s="221" t="s">
        <v>1023</v>
      </c>
    </row>
    <row r="475" spans="1:10" x14ac:dyDescent="0.15">
      <c r="A475" s="440">
        <v>94</v>
      </c>
      <c r="B475" s="226" t="s">
        <v>607</v>
      </c>
      <c r="C475" s="240" t="s">
        <v>608</v>
      </c>
      <c r="D475" s="226" t="s">
        <v>907</v>
      </c>
      <c r="E475" s="297">
        <v>3500</v>
      </c>
      <c r="F475" s="245">
        <f>E475*こちらの注文書シートをご利用ください!$H$9</f>
        <v>0</v>
      </c>
      <c r="G475" s="214"/>
      <c r="H475" s="215"/>
      <c r="I475" s="298"/>
      <c r="J475" s="216" t="s">
        <v>1358</v>
      </c>
    </row>
    <row r="476" spans="1:10" x14ac:dyDescent="0.15">
      <c r="A476" s="441"/>
      <c r="B476" s="167" t="s">
        <v>609</v>
      </c>
      <c r="C476" s="178" t="s">
        <v>608</v>
      </c>
      <c r="D476" s="167" t="s">
        <v>919</v>
      </c>
      <c r="E476" s="295">
        <v>3500</v>
      </c>
      <c r="F476" s="245">
        <f>E476*こちらの注文書シートをご利用ください!$H$9</f>
        <v>0</v>
      </c>
      <c r="G476" s="205"/>
      <c r="H476" s="206"/>
      <c r="I476" s="296"/>
      <c r="J476" s="169" t="s">
        <v>1359</v>
      </c>
    </row>
    <row r="477" spans="1:10" x14ac:dyDescent="0.15">
      <c r="A477" s="441"/>
      <c r="B477" s="167" t="s">
        <v>610</v>
      </c>
      <c r="C477" s="178" t="s">
        <v>611</v>
      </c>
      <c r="D477" s="167" t="s">
        <v>950</v>
      </c>
      <c r="E477" s="295">
        <v>2300</v>
      </c>
      <c r="F477" s="245">
        <f>E477*こちらの注文書シートをご利用ください!$H$9</f>
        <v>0</v>
      </c>
      <c r="G477" s="205"/>
      <c r="H477" s="206"/>
      <c r="I477" s="296"/>
      <c r="J477" s="169" t="s">
        <v>1338</v>
      </c>
    </row>
    <row r="478" spans="1:10" x14ac:dyDescent="0.15">
      <c r="A478" s="441"/>
      <c r="B478" s="167" t="s">
        <v>75</v>
      </c>
      <c r="C478" s="178" t="s">
        <v>611</v>
      </c>
      <c r="D478" s="167" t="s">
        <v>951</v>
      </c>
      <c r="E478" s="295">
        <v>2300</v>
      </c>
      <c r="F478" s="245">
        <f>E478*こちらの注文書シートをご利用ください!$H$9</f>
        <v>0</v>
      </c>
      <c r="G478" s="205"/>
      <c r="H478" s="206"/>
      <c r="I478" s="296"/>
      <c r="J478" s="169" t="s">
        <v>1339</v>
      </c>
    </row>
    <row r="479" spans="1:10" x14ac:dyDescent="0.15">
      <c r="A479" s="441"/>
      <c r="B479" s="167" t="s">
        <v>76</v>
      </c>
      <c r="C479" s="178" t="s">
        <v>611</v>
      </c>
      <c r="D479" s="167" t="s">
        <v>952</v>
      </c>
      <c r="E479" s="295">
        <v>2300</v>
      </c>
      <c r="F479" s="245">
        <f>E479*こちらの注文書シートをご利用ください!$H$9</f>
        <v>0</v>
      </c>
      <c r="G479" s="205"/>
      <c r="H479" s="206"/>
      <c r="I479" s="296"/>
      <c r="J479" s="169" t="s">
        <v>1340</v>
      </c>
    </row>
    <row r="480" spans="1:10" x14ac:dyDescent="0.15">
      <c r="A480" s="441"/>
      <c r="B480" s="167" t="s">
        <v>612</v>
      </c>
      <c r="C480" s="178" t="s">
        <v>613</v>
      </c>
      <c r="D480" s="167" t="s">
        <v>907</v>
      </c>
      <c r="E480" s="295">
        <v>1500</v>
      </c>
      <c r="F480" s="245">
        <f>E480*こちらの注文書シートをご利用ください!$H$9</f>
        <v>0</v>
      </c>
      <c r="G480" s="205"/>
      <c r="H480" s="206"/>
      <c r="I480" s="296"/>
      <c r="J480" s="169" t="s">
        <v>1351</v>
      </c>
    </row>
    <row r="481" spans="1:10" x14ac:dyDescent="0.15">
      <c r="A481" s="441"/>
      <c r="B481" s="167" t="s">
        <v>85</v>
      </c>
      <c r="C481" s="178" t="s">
        <v>613</v>
      </c>
      <c r="D481" s="167" t="s">
        <v>909</v>
      </c>
      <c r="E481" s="295">
        <v>1500</v>
      </c>
      <c r="F481" s="245">
        <f>E481*こちらの注文書シートをご利用ください!$H$9</f>
        <v>0</v>
      </c>
      <c r="G481" s="205"/>
      <c r="H481" s="206"/>
      <c r="I481" s="296"/>
      <c r="J481" s="169" t="s">
        <v>1352</v>
      </c>
    </row>
    <row r="482" spans="1:10" x14ac:dyDescent="0.15">
      <c r="A482" s="442"/>
      <c r="B482" s="230" t="s">
        <v>614</v>
      </c>
      <c r="C482" s="249" t="s">
        <v>613</v>
      </c>
      <c r="D482" s="230" t="s">
        <v>917</v>
      </c>
      <c r="E482" s="340">
        <v>1500</v>
      </c>
      <c r="F482" s="245">
        <f>E482*こちらの注文書シートをご利用ください!$H$9</f>
        <v>0</v>
      </c>
      <c r="G482" s="219"/>
      <c r="H482" s="220"/>
      <c r="I482" s="341"/>
      <c r="J482" s="221" t="s">
        <v>1372</v>
      </c>
    </row>
    <row r="483" spans="1:10" x14ac:dyDescent="0.15">
      <c r="A483" s="440">
        <v>96</v>
      </c>
      <c r="B483" s="227" t="s">
        <v>91</v>
      </c>
      <c r="C483" s="237" t="s">
        <v>616</v>
      </c>
      <c r="D483" s="227" t="s">
        <v>958</v>
      </c>
      <c r="E483" s="297">
        <v>400</v>
      </c>
      <c r="F483" s="245">
        <f>E483*こちらの注文書シートをご利用ください!$H$9</f>
        <v>0</v>
      </c>
      <c r="G483" s="214"/>
      <c r="H483" s="215"/>
      <c r="I483" s="298"/>
      <c r="J483" s="216" t="s">
        <v>1400</v>
      </c>
    </row>
    <row r="484" spans="1:10" x14ac:dyDescent="0.15">
      <c r="A484" s="441"/>
      <c r="B484" s="173" t="s">
        <v>615</v>
      </c>
      <c r="C484" s="177" t="s">
        <v>616</v>
      </c>
      <c r="D484" s="173" t="s">
        <v>953</v>
      </c>
      <c r="E484" s="295">
        <v>400</v>
      </c>
      <c r="F484" s="245">
        <f>E484*こちらの注文書シートをご利用ください!$H$9</f>
        <v>0</v>
      </c>
      <c r="G484" s="205"/>
      <c r="H484" s="206"/>
      <c r="I484" s="296"/>
      <c r="J484" s="169" t="s">
        <v>1402</v>
      </c>
    </row>
    <row r="485" spans="1:10" x14ac:dyDescent="0.15">
      <c r="A485" s="441"/>
      <c r="B485" s="173" t="s">
        <v>150</v>
      </c>
      <c r="C485" s="177" t="s">
        <v>616</v>
      </c>
      <c r="D485" s="173" t="s">
        <v>954</v>
      </c>
      <c r="E485" s="295">
        <v>400</v>
      </c>
      <c r="F485" s="245">
        <f>E485*こちらの注文書シートをご利用ください!$H$9</f>
        <v>0</v>
      </c>
      <c r="G485" s="205"/>
      <c r="H485" s="206"/>
      <c r="I485" s="296"/>
      <c r="J485" s="169" t="s">
        <v>1403</v>
      </c>
    </row>
    <row r="486" spans="1:10" x14ac:dyDescent="0.15">
      <c r="A486" s="441"/>
      <c r="B486" s="173" t="s">
        <v>151</v>
      </c>
      <c r="C486" s="177" t="s">
        <v>616</v>
      </c>
      <c r="D486" s="173" t="s">
        <v>955</v>
      </c>
      <c r="E486" s="295">
        <v>400</v>
      </c>
      <c r="F486" s="245">
        <f>E486*こちらの注文書シートをご利用ください!$H$9</f>
        <v>0</v>
      </c>
      <c r="G486" s="205"/>
      <c r="H486" s="206"/>
      <c r="I486" s="296"/>
      <c r="J486" s="169" t="s">
        <v>1404</v>
      </c>
    </row>
    <row r="487" spans="1:10" x14ac:dyDescent="0.15">
      <c r="A487" s="441"/>
      <c r="B487" s="173" t="s">
        <v>152</v>
      </c>
      <c r="C487" s="177" t="s">
        <v>616</v>
      </c>
      <c r="D487" s="173" t="s">
        <v>956</v>
      </c>
      <c r="E487" s="295">
        <v>400</v>
      </c>
      <c r="F487" s="245">
        <f>E487*こちらの注文書シートをご利用ください!$H$9</f>
        <v>0</v>
      </c>
      <c r="G487" s="205"/>
      <c r="H487" s="206"/>
      <c r="I487" s="296"/>
      <c r="J487" s="169" t="s">
        <v>1405</v>
      </c>
    </row>
    <row r="488" spans="1:10" x14ac:dyDescent="0.15">
      <c r="A488" s="441"/>
      <c r="B488" s="173" t="s">
        <v>153</v>
      </c>
      <c r="C488" s="177" t="s">
        <v>616</v>
      </c>
      <c r="D488" s="173" t="s">
        <v>957</v>
      </c>
      <c r="E488" s="295">
        <v>400</v>
      </c>
      <c r="F488" s="245">
        <f>E488*こちらの注文書シートをご利用ください!$H$9</f>
        <v>0</v>
      </c>
      <c r="G488" s="205"/>
      <c r="H488" s="206"/>
      <c r="I488" s="296"/>
      <c r="J488" s="169" t="s">
        <v>1406</v>
      </c>
    </row>
    <row r="489" spans="1:10" x14ac:dyDescent="0.15">
      <c r="A489" s="441"/>
      <c r="B489" s="173" t="s">
        <v>217</v>
      </c>
      <c r="C489" s="177" t="s">
        <v>616</v>
      </c>
      <c r="D489" s="173" t="s">
        <v>959</v>
      </c>
      <c r="E489" s="295">
        <v>400</v>
      </c>
      <c r="F489" s="245">
        <f>E489*こちらの注文書シートをご利用ください!$H$9</f>
        <v>0</v>
      </c>
      <c r="G489" s="205"/>
      <c r="H489" s="206"/>
      <c r="I489" s="296"/>
      <c r="J489" s="169" t="s">
        <v>1416</v>
      </c>
    </row>
    <row r="490" spans="1:10" x14ac:dyDescent="0.15">
      <c r="A490" s="441"/>
      <c r="B490" s="173" t="s">
        <v>218</v>
      </c>
      <c r="C490" s="177" t="s">
        <v>616</v>
      </c>
      <c r="D490" s="173" t="s">
        <v>960</v>
      </c>
      <c r="E490" s="295">
        <v>400</v>
      </c>
      <c r="F490" s="245">
        <f>E490*こちらの注文書シートをご利用ください!$H$9</f>
        <v>0</v>
      </c>
      <c r="G490" s="205"/>
      <c r="H490" s="206"/>
      <c r="I490" s="296"/>
      <c r="J490" s="169" t="s">
        <v>1417</v>
      </c>
    </row>
    <row r="491" spans="1:10" x14ac:dyDescent="0.15">
      <c r="A491" s="442"/>
      <c r="B491" s="231" t="s">
        <v>219</v>
      </c>
      <c r="C491" s="250" t="s">
        <v>616</v>
      </c>
      <c r="D491" s="231" t="s">
        <v>961</v>
      </c>
      <c r="E491" s="340">
        <v>400</v>
      </c>
      <c r="F491" s="245">
        <f>E491*こちらの注文書シートをご利用ください!$H$9</f>
        <v>0</v>
      </c>
      <c r="G491" s="219"/>
      <c r="H491" s="220"/>
      <c r="I491" s="341"/>
      <c r="J491" s="221" t="s">
        <v>1418</v>
      </c>
    </row>
    <row r="492" spans="1:10" x14ac:dyDescent="0.15">
      <c r="A492" s="437" t="s">
        <v>1455</v>
      </c>
      <c r="B492" s="227" t="s">
        <v>92</v>
      </c>
      <c r="C492" s="237" t="s">
        <v>617</v>
      </c>
      <c r="D492" s="227" t="s">
        <v>958</v>
      </c>
      <c r="E492" s="297">
        <v>650</v>
      </c>
      <c r="F492" s="245">
        <f>E492*こちらの注文書シートをご利用ください!$H$9</f>
        <v>0</v>
      </c>
      <c r="G492" s="214"/>
      <c r="H492" s="215"/>
      <c r="I492" s="298"/>
      <c r="J492" s="216" t="s">
        <v>1401</v>
      </c>
    </row>
    <row r="493" spans="1:10" x14ac:dyDescent="0.15">
      <c r="A493" s="438"/>
      <c r="B493" s="167" t="s">
        <v>618</v>
      </c>
      <c r="C493" s="173" t="s">
        <v>619</v>
      </c>
      <c r="D493" s="167" t="s">
        <v>953</v>
      </c>
      <c r="E493" s="295">
        <v>650</v>
      </c>
      <c r="F493" s="245">
        <f>E493*こちらの注文書シートをご利用ください!$H$9</f>
        <v>0</v>
      </c>
      <c r="G493" s="205"/>
      <c r="H493" s="206"/>
      <c r="I493" s="296"/>
      <c r="J493" s="169" t="s">
        <v>1407</v>
      </c>
    </row>
    <row r="494" spans="1:10" x14ac:dyDescent="0.15">
      <c r="A494" s="438"/>
      <c r="B494" s="167" t="s">
        <v>146</v>
      </c>
      <c r="C494" s="173" t="s">
        <v>619</v>
      </c>
      <c r="D494" s="167" t="s">
        <v>954</v>
      </c>
      <c r="E494" s="295">
        <v>650</v>
      </c>
      <c r="F494" s="245">
        <f>E494*こちらの注文書シートをご利用ください!$H$9</f>
        <v>0</v>
      </c>
      <c r="G494" s="205"/>
      <c r="H494" s="206"/>
      <c r="I494" s="296"/>
      <c r="J494" s="169" t="s">
        <v>1408</v>
      </c>
    </row>
    <row r="495" spans="1:10" x14ac:dyDescent="0.15">
      <c r="A495" s="438"/>
      <c r="B495" s="167" t="s">
        <v>147</v>
      </c>
      <c r="C495" s="173" t="s">
        <v>619</v>
      </c>
      <c r="D495" s="167" t="s">
        <v>955</v>
      </c>
      <c r="E495" s="295">
        <v>650</v>
      </c>
      <c r="F495" s="245">
        <f>E495*こちらの注文書シートをご利用ください!$H$9</f>
        <v>0</v>
      </c>
      <c r="G495" s="205"/>
      <c r="H495" s="206"/>
      <c r="I495" s="296"/>
      <c r="J495" s="169" t="s">
        <v>1409</v>
      </c>
    </row>
    <row r="496" spans="1:10" x14ac:dyDescent="0.15">
      <c r="A496" s="438"/>
      <c r="B496" s="167" t="s">
        <v>148</v>
      </c>
      <c r="C496" s="173" t="s">
        <v>619</v>
      </c>
      <c r="D496" s="167" t="s">
        <v>956</v>
      </c>
      <c r="E496" s="295">
        <v>650</v>
      </c>
      <c r="F496" s="245">
        <f>E496*こちらの注文書シートをご利用ください!$H$9</f>
        <v>0</v>
      </c>
      <c r="G496" s="205"/>
      <c r="H496" s="206"/>
      <c r="I496" s="296"/>
      <c r="J496" s="169" t="s">
        <v>1410</v>
      </c>
    </row>
    <row r="497" spans="1:10" x14ac:dyDescent="0.15">
      <c r="A497" s="438"/>
      <c r="B497" s="167" t="s">
        <v>149</v>
      </c>
      <c r="C497" s="173" t="s">
        <v>619</v>
      </c>
      <c r="D497" s="167" t="s">
        <v>957</v>
      </c>
      <c r="E497" s="295">
        <v>650</v>
      </c>
      <c r="F497" s="245">
        <f>E497*こちらの注文書シートをご利用ください!$H$9</f>
        <v>0</v>
      </c>
      <c r="G497" s="205"/>
      <c r="H497" s="206"/>
      <c r="I497" s="296"/>
      <c r="J497" s="169" t="s">
        <v>1411</v>
      </c>
    </row>
    <row r="498" spans="1:10" x14ac:dyDescent="0.15">
      <c r="A498" s="438"/>
      <c r="B498" s="173" t="s">
        <v>220</v>
      </c>
      <c r="C498" s="177" t="s">
        <v>617</v>
      </c>
      <c r="D498" s="173" t="s">
        <v>959</v>
      </c>
      <c r="E498" s="295">
        <v>650</v>
      </c>
      <c r="F498" s="245">
        <f>E498*こちらの注文書シートをご利用ください!$H$9</f>
        <v>0</v>
      </c>
      <c r="G498" s="205"/>
      <c r="H498" s="206"/>
      <c r="I498" s="296"/>
      <c r="J498" s="169" t="s">
        <v>1419</v>
      </c>
    </row>
    <row r="499" spans="1:10" x14ac:dyDescent="0.15">
      <c r="A499" s="438"/>
      <c r="B499" s="173" t="s">
        <v>221</v>
      </c>
      <c r="C499" s="177" t="s">
        <v>617</v>
      </c>
      <c r="D499" s="173" t="s">
        <v>960</v>
      </c>
      <c r="E499" s="295">
        <v>650</v>
      </c>
      <c r="F499" s="245">
        <f>E499*こちらの注文書シートをご利用ください!$H$9</f>
        <v>0</v>
      </c>
      <c r="G499" s="205"/>
      <c r="H499" s="206"/>
      <c r="I499" s="296"/>
      <c r="J499" s="169" t="s">
        <v>1420</v>
      </c>
    </row>
    <row r="500" spans="1:10" x14ac:dyDescent="0.15">
      <c r="A500" s="439"/>
      <c r="B500" s="231" t="s">
        <v>222</v>
      </c>
      <c r="C500" s="250" t="s">
        <v>617</v>
      </c>
      <c r="D500" s="231" t="s">
        <v>961</v>
      </c>
      <c r="E500" s="340">
        <v>650</v>
      </c>
      <c r="F500" s="245">
        <f>E500*こちらの注文書シートをご利用ください!$H$9</f>
        <v>0</v>
      </c>
      <c r="G500" s="219"/>
      <c r="H500" s="220"/>
      <c r="I500" s="341"/>
      <c r="J500" s="221" t="s">
        <v>1421</v>
      </c>
    </row>
    <row r="501" spans="1:10" x14ac:dyDescent="0.15">
      <c r="A501" s="437">
        <v>99</v>
      </c>
      <c r="B501" s="226">
        <v>40861</v>
      </c>
      <c r="C501" s="266" t="s">
        <v>620</v>
      </c>
      <c r="D501" s="226" t="s">
        <v>108</v>
      </c>
      <c r="E501" s="297">
        <v>20000</v>
      </c>
      <c r="F501" s="245">
        <f>E501*こちらの注文書シートをご利用ください!$H$9</f>
        <v>0</v>
      </c>
      <c r="G501" s="214"/>
      <c r="H501" s="215"/>
      <c r="I501" s="298"/>
      <c r="J501" s="216" t="s">
        <v>108</v>
      </c>
    </row>
    <row r="502" spans="1:10" x14ac:dyDescent="0.15">
      <c r="A502" s="438"/>
      <c r="B502" s="167">
        <v>40874</v>
      </c>
      <c r="C502" s="194" t="s">
        <v>621</v>
      </c>
      <c r="D502" s="167" t="s">
        <v>108</v>
      </c>
      <c r="E502" s="295">
        <v>25000</v>
      </c>
      <c r="F502" s="245">
        <f>E502*こちらの注文書シートをご利用ください!$H$9</f>
        <v>0</v>
      </c>
      <c r="G502" s="205"/>
      <c r="H502" s="206"/>
      <c r="I502" s="296"/>
      <c r="J502" s="169" t="s">
        <v>108</v>
      </c>
    </row>
    <row r="503" spans="1:10" x14ac:dyDescent="0.15">
      <c r="A503" s="438"/>
      <c r="B503" s="167">
        <v>40862</v>
      </c>
      <c r="C503" s="195" t="s">
        <v>622</v>
      </c>
      <c r="D503" s="167" t="s">
        <v>108</v>
      </c>
      <c r="E503" s="295">
        <v>28000</v>
      </c>
      <c r="F503" s="245">
        <f>E503*こちらの注文書シートをご利用ください!$H$9</f>
        <v>0</v>
      </c>
      <c r="G503" s="205"/>
      <c r="H503" s="206"/>
      <c r="I503" s="296"/>
      <c r="J503" s="169" t="s">
        <v>108</v>
      </c>
    </row>
    <row r="504" spans="1:10" x14ac:dyDescent="0.15">
      <c r="A504" s="438"/>
      <c r="B504" s="167">
        <v>40859</v>
      </c>
      <c r="C504" s="196" t="s">
        <v>623</v>
      </c>
      <c r="D504" s="167" t="s">
        <v>108</v>
      </c>
      <c r="E504" s="295">
        <v>30000</v>
      </c>
      <c r="F504" s="245">
        <f>E504*こちらの注文書シートをご利用ください!$H$9</f>
        <v>0</v>
      </c>
      <c r="G504" s="205"/>
      <c r="H504" s="206"/>
      <c r="I504" s="296"/>
      <c r="J504" s="169" t="s">
        <v>108</v>
      </c>
    </row>
    <row r="505" spans="1:10" x14ac:dyDescent="0.15">
      <c r="A505" s="438"/>
      <c r="B505" s="167">
        <v>40863</v>
      </c>
      <c r="C505" s="197" t="s">
        <v>624</v>
      </c>
      <c r="D505" s="167" t="s">
        <v>108</v>
      </c>
      <c r="E505" s="295">
        <v>35000</v>
      </c>
      <c r="F505" s="245">
        <f>E505*こちらの注文書シートをご利用ください!$H$9</f>
        <v>0</v>
      </c>
      <c r="G505" s="205"/>
      <c r="H505" s="206"/>
      <c r="I505" s="296"/>
      <c r="J505" s="169" t="s">
        <v>108</v>
      </c>
    </row>
    <row r="506" spans="1:10" x14ac:dyDescent="0.15">
      <c r="A506" s="438"/>
      <c r="B506" s="167">
        <v>40864</v>
      </c>
      <c r="C506" s="197" t="s">
        <v>1582</v>
      </c>
      <c r="D506" s="167" t="s">
        <v>108</v>
      </c>
      <c r="E506" s="295">
        <v>48000</v>
      </c>
      <c r="F506" s="245">
        <f>E506*こちらの注文書シートをご利用ください!$H$9</f>
        <v>0</v>
      </c>
      <c r="G506" s="205"/>
      <c r="H506" s="206"/>
      <c r="I506" s="296"/>
      <c r="J506" s="169" t="s">
        <v>108</v>
      </c>
    </row>
    <row r="507" spans="1:10" x14ac:dyDescent="0.15">
      <c r="A507" s="438"/>
      <c r="B507" s="167">
        <v>40812</v>
      </c>
      <c r="C507" s="178" t="s">
        <v>625</v>
      </c>
      <c r="D507" s="167" t="s">
        <v>108</v>
      </c>
      <c r="E507" s="295">
        <v>28000</v>
      </c>
      <c r="F507" s="245">
        <f>E507*こちらの注文書シートをご利用ください!$H$9</f>
        <v>0</v>
      </c>
      <c r="G507" s="205"/>
      <c r="H507" s="206"/>
      <c r="I507" s="296"/>
      <c r="J507" s="169" t="s">
        <v>108</v>
      </c>
    </row>
    <row r="508" spans="1:10" x14ac:dyDescent="0.15">
      <c r="A508" s="438"/>
      <c r="B508" s="167">
        <v>40822</v>
      </c>
      <c r="C508" s="178" t="s">
        <v>626</v>
      </c>
      <c r="D508" s="167" t="s">
        <v>108</v>
      </c>
      <c r="E508" s="295">
        <v>30000</v>
      </c>
      <c r="F508" s="245">
        <f>E508*こちらの注文書シートをご利用ください!$H$9</f>
        <v>0</v>
      </c>
      <c r="G508" s="205"/>
      <c r="H508" s="206"/>
      <c r="I508" s="296"/>
      <c r="J508" s="169" t="s">
        <v>108</v>
      </c>
    </row>
    <row r="509" spans="1:10" x14ac:dyDescent="0.15">
      <c r="A509" s="438"/>
      <c r="B509" s="167">
        <v>40813</v>
      </c>
      <c r="C509" s="178" t="s">
        <v>627</v>
      </c>
      <c r="D509" s="167" t="s">
        <v>108</v>
      </c>
      <c r="E509" s="295">
        <v>33000</v>
      </c>
      <c r="F509" s="245">
        <f>E509*こちらの注文書シートをご利用ください!$H$9</f>
        <v>0</v>
      </c>
      <c r="G509" s="205"/>
      <c r="H509" s="206"/>
      <c r="I509" s="296"/>
      <c r="J509" s="169" t="s">
        <v>108</v>
      </c>
    </row>
    <row r="510" spans="1:10" x14ac:dyDescent="0.15">
      <c r="A510" s="438"/>
      <c r="B510" s="167">
        <v>40823</v>
      </c>
      <c r="C510" s="178" t="s">
        <v>628</v>
      </c>
      <c r="D510" s="167" t="s">
        <v>108</v>
      </c>
      <c r="E510" s="295">
        <v>38000</v>
      </c>
      <c r="F510" s="245">
        <f>E510*こちらの注文書シートをご利用ください!$H$9</f>
        <v>0</v>
      </c>
      <c r="G510" s="205"/>
      <c r="H510" s="206"/>
      <c r="I510" s="296"/>
      <c r="J510" s="169" t="s">
        <v>108</v>
      </c>
    </row>
    <row r="511" spans="1:10" x14ac:dyDescent="0.15">
      <c r="A511" s="438"/>
      <c r="B511" s="167">
        <v>40814</v>
      </c>
      <c r="C511" s="178" t="s">
        <v>629</v>
      </c>
      <c r="D511" s="167" t="s">
        <v>108</v>
      </c>
      <c r="E511" s="295">
        <v>43000</v>
      </c>
      <c r="F511" s="245">
        <f>E511*こちらの注文書シートをご利用ください!$H$9</f>
        <v>0</v>
      </c>
      <c r="G511" s="205"/>
      <c r="H511" s="206"/>
      <c r="I511" s="296"/>
      <c r="J511" s="169" t="s">
        <v>108</v>
      </c>
    </row>
    <row r="512" spans="1:10" x14ac:dyDescent="0.15">
      <c r="A512" s="439"/>
      <c r="B512" s="230">
        <v>40824</v>
      </c>
      <c r="C512" s="249" t="s">
        <v>630</v>
      </c>
      <c r="D512" s="230" t="s">
        <v>108</v>
      </c>
      <c r="E512" s="340">
        <v>48000</v>
      </c>
      <c r="F512" s="245">
        <f>E512*こちらの注文書シートをご利用ください!$H$9</f>
        <v>0</v>
      </c>
      <c r="G512" s="219"/>
      <c r="H512" s="220"/>
      <c r="I512" s="341"/>
      <c r="J512" s="221" t="s">
        <v>108</v>
      </c>
    </row>
    <row r="513" spans="1:10" x14ac:dyDescent="0.15">
      <c r="A513" s="437">
        <v>100</v>
      </c>
      <c r="B513" s="226">
        <v>40841</v>
      </c>
      <c r="C513" s="240" t="s">
        <v>631</v>
      </c>
      <c r="D513" s="226" t="s">
        <v>108</v>
      </c>
      <c r="E513" s="297">
        <v>28000</v>
      </c>
      <c r="F513" s="245">
        <f>E513*こちらの注文書シートをご利用ください!$H$9</f>
        <v>0</v>
      </c>
      <c r="G513" s="214"/>
      <c r="H513" s="215"/>
      <c r="I513" s="298"/>
      <c r="J513" s="216" t="s">
        <v>108</v>
      </c>
    </row>
    <row r="514" spans="1:10" x14ac:dyDescent="0.15">
      <c r="A514" s="438"/>
      <c r="B514" s="167">
        <v>40834</v>
      </c>
      <c r="C514" s="178" t="s">
        <v>632</v>
      </c>
      <c r="D514" s="167" t="s">
        <v>108</v>
      </c>
      <c r="E514" s="295">
        <v>30000</v>
      </c>
      <c r="F514" s="245">
        <f>E514*こちらの注文書シートをご利用ください!$H$9</f>
        <v>0</v>
      </c>
      <c r="G514" s="205"/>
      <c r="H514" s="206"/>
      <c r="I514" s="296"/>
      <c r="J514" s="169" t="s">
        <v>108</v>
      </c>
    </row>
    <row r="515" spans="1:10" x14ac:dyDescent="0.15">
      <c r="A515" s="438"/>
      <c r="B515" s="167">
        <v>40842</v>
      </c>
      <c r="C515" s="178" t="s">
        <v>633</v>
      </c>
      <c r="D515" s="167" t="s">
        <v>108</v>
      </c>
      <c r="E515" s="295">
        <v>35000</v>
      </c>
      <c r="F515" s="245">
        <f>E515*こちらの注文書シートをご利用ください!$H$9</f>
        <v>0</v>
      </c>
      <c r="G515" s="205"/>
      <c r="H515" s="206"/>
      <c r="I515" s="296"/>
      <c r="J515" s="169" t="s">
        <v>108</v>
      </c>
    </row>
    <row r="516" spans="1:10" x14ac:dyDescent="0.15">
      <c r="A516" s="438"/>
      <c r="B516" s="167">
        <v>40835</v>
      </c>
      <c r="C516" s="178" t="s">
        <v>634</v>
      </c>
      <c r="D516" s="167" t="s">
        <v>108</v>
      </c>
      <c r="E516" s="295">
        <v>37000</v>
      </c>
      <c r="F516" s="245">
        <f>E516*こちらの注文書シートをご利用ください!$H$9</f>
        <v>0</v>
      </c>
      <c r="G516" s="205"/>
      <c r="H516" s="206"/>
      <c r="I516" s="296"/>
      <c r="J516" s="169" t="s">
        <v>108</v>
      </c>
    </row>
    <row r="517" spans="1:10" x14ac:dyDescent="0.15">
      <c r="A517" s="438"/>
      <c r="B517" s="167">
        <v>40843</v>
      </c>
      <c r="C517" s="178" t="s">
        <v>635</v>
      </c>
      <c r="D517" s="167" t="s">
        <v>108</v>
      </c>
      <c r="E517" s="295">
        <v>40000</v>
      </c>
      <c r="F517" s="245">
        <f>E517*こちらの注文書シートをご利用ください!$H$9</f>
        <v>0</v>
      </c>
      <c r="G517" s="205"/>
      <c r="H517" s="206"/>
      <c r="I517" s="296"/>
      <c r="J517" s="169" t="s">
        <v>108</v>
      </c>
    </row>
    <row r="518" spans="1:10" x14ac:dyDescent="0.15">
      <c r="A518" s="438"/>
      <c r="B518" s="167">
        <v>40836</v>
      </c>
      <c r="C518" s="178" t="s">
        <v>636</v>
      </c>
      <c r="D518" s="167" t="s">
        <v>108</v>
      </c>
      <c r="E518" s="295">
        <v>43000</v>
      </c>
      <c r="F518" s="245">
        <f>E518*こちらの注文書シートをご利用ください!$H$9</f>
        <v>0</v>
      </c>
      <c r="G518" s="205"/>
      <c r="H518" s="206"/>
      <c r="I518" s="296"/>
      <c r="J518" s="169" t="s">
        <v>108</v>
      </c>
    </row>
    <row r="519" spans="1:10" x14ac:dyDescent="0.15">
      <c r="A519" s="438"/>
      <c r="B519" s="167">
        <v>40844</v>
      </c>
      <c r="C519" s="178" t="s">
        <v>637</v>
      </c>
      <c r="D519" s="167" t="s">
        <v>108</v>
      </c>
      <c r="E519" s="295">
        <v>45000</v>
      </c>
      <c r="F519" s="245">
        <f>E519*こちらの注文書シートをご利用ください!$H$9</f>
        <v>0</v>
      </c>
      <c r="G519" s="205"/>
      <c r="H519" s="206"/>
      <c r="I519" s="296"/>
      <c r="J519" s="169" t="s">
        <v>108</v>
      </c>
    </row>
    <row r="520" spans="1:10" x14ac:dyDescent="0.15">
      <c r="A520" s="438"/>
      <c r="B520" s="167">
        <v>40837</v>
      </c>
      <c r="C520" s="178" t="s">
        <v>638</v>
      </c>
      <c r="D520" s="167" t="s">
        <v>108</v>
      </c>
      <c r="E520" s="295">
        <v>48000</v>
      </c>
      <c r="F520" s="245">
        <f>E520*こちらの注文書シートをご利用ください!$H$9</f>
        <v>0</v>
      </c>
      <c r="G520" s="205"/>
      <c r="H520" s="206"/>
      <c r="I520" s="296"/>
      <c r="J520" s="169" t="s">
        <v>108</v>
      </c>
    </row>
    <row r="521" spans="1:10" x14ac:dyDescent="0.15">
      <c r="A521" s="438"/>
      <c r="B521" s="167">
        <v>40941</v>
      </c>
      <c r="C521" s="178" t="s">
        <v>644</v>
      </c>
      <c r="D521" s="167" t="s">
        <v>108</v>
      </c>
      <c r="E521" s="295">
        <v>28000</v>
      </c>
      <c r="F521" s="245">
        <f>E521*こちらの注文書シートをご利用ください!$H$9</f>
        <v>0</v>
      </c>
      <c r="G521" s="205"/>
      <c r="H521" s="206"/>
      <c r="I521" s="296"/>
      <c r="J521" s="169" t="s">
        <v>108</v>
      </c>
    </row>
    <row r="522" spans="1:10" x14ac:dyDescent="0.15">
      <c r="A522" s="438"/>
      <c r="B522" s="167">
        <v>40945</v>
      </c>
      <c r="C522" s="178" t="s">
        <v>645</v>
      </c>
      <c r="D522" s="167" t="s">
        <v>108</v>
      </c>
      <c r="E522" s="295">
        <v>13000</v>
      </c>
      <c r="F522" s="245">
        <f>E522*こちらの注文書シートをご利用ください!$H$9</f>
        <v>0</v>
      </c>
      <c r="G522" s="205"/>
      <c r="H522" s="206"/>
      <c r="I522" s="296"/>
      <c r="J522" s="169" t="s">
        <v>108</v>
      </c>
    </row>
    <row r="523" spans="1:10" x14ac:dyDescent="0.15">
      <c r="A523" s="438"/>
      <c r="B523" s="167">
        <v>40942</v>
      </c>
      <c r="C523" s="178" t="s">
        <v>646</v>
      </c>
      <c r="D523" s="167" t="s">
        <v>108</v>
      </c>
      <c r="E523" s="295">
        <v>32000</v>
      </c>
      <c r="F523" s="245">
        <f>E523*こちらの注文書シートをご利用ください!$H$9</f>
        <v>0</v>
      </c>
      <c r="G523" s="205"/>
      <c r="H523" s="206"/>
      <c r="I523" s="296"/>
      <c r="J523" s="169" t="s">
        <v>108</v>
      </c>
    </row>
    <row r="524" spans="1:10" x14ac:dyDescent="0.15">
      <c r="A524" s="438"/>
      <c r="B524" s="167">
        <v>40946</v>
      </c>
      <c r="C524" s="178" t="s">
        <v>647</v>
      </c>
      <c r="D524" s="167" t="s">
        <v>108</v>
      </c>
      <c r="E524" s="295">
        <v>17000</v>
      </c>
      <c r="F524" s="245">
        <f>E524*こちらの注文書シートをご利用ください!$H$9</f>
        <v>0</v>
      </c>
      <c r="G524" s="205"/>
      <c r="H524" s="206"/>
      <c r="I524" s="296"/>
      <c r="J524" s="169" t="s">
        <v>108</v>
      </c>
    </row>
    <row r="525" spans="1:10" x14ac:dyDescent="0.15">
      <c r="A525" s="438"/>
      <c r="B525" s="167">
        <v>40932</v>
      </c>
      <c r="C525" s="178" t="s">
        <v>648</v>
      </c>
      <c r="D525" s="167" t="s">
        <v>108</v>
      </c>
      <c r="E525" s="295">
        <v>50000</v>
      </c>
      <c r="F525" s="245">
        <f>E525*こちらの注文書シートをご利用ください!$H$9</f>
        <v>0</v>
      </c>
      <c r="G525" s="205"/>
      <c r="H525" s="206"/>
      <c r="I525" s="296"/>
      <c r="J525" s="169" t="s">
        <v>108</v>
      </c>
    </row>
    <row r="526" spans="1:10" x14ac:dyDescent="0.15">
      <c r="A526" s="438"/>
      <c r="B526" s="167">
        <v>40935</v>
      </c>
      <c r="C526" s="178" t="s">
        <v>649</v>
      </c>
      <c r="D526" s="167" t="s">
        <v>108</v>
      </c>
      <c r="E526" s="295">
        <v>30000</v>
      </c>
      <c r="F526" s="245">
        <f>E526*こちらの注文書シートをご利用ください!$H$9</f>
        <v>0</v>
      </c>
      <c r="G526" s="205"/>
      <c r="H526" s="206"/>
      <c r="I526" s="296"/>
      <c r="J526" s="169" t="s">
        <v>108</v>
      </c>
    </row>
    <row r="527" spans="1:10" x14ac:dyDescent="0.15">
      <c r="A527" s="438"/>
      <c r="B527" s="167">
        <v>40934</v>
      </c>
      <c r="C527" s="178" t="s">
        <v>650</v>
      </c>
      <c r="D527" s="167" t="s">
        <v>108</v>
      </c>
      <c r="E527" s="295">
        <v>55000</v>
      </c>
      <c r="F527" s="245">
        <f>E527*こちらの注文書シートをご利用ください!$H$9</f>
        <v>0</v>
      </c>
      <c r="G527" s="205"/>
      <c r="H527" s="206"/>
      <c r="I527" s="296"/>
      <c r="J527" s="169" t="s">
        <v>108</v>
      </c>
    </row>
    <row r="528" spans="1:10" x14ac:dyDescent="0.15">
      <c r="A528" s="438"/>
      <c r="B528" s="167">
        <v>40937</v>
      </c>
      <c r="C528" s="178" t="s">
        <v>651</v>
      </c>
      <c r="D528" s="167" t="s">
        <v>108</v>
      </c>
      <c r="E528" s="295">
        <v>35000</v>
      </c>
      <c r="F528" s="245">
        <f>E528*こちらの注文書シートをご利用ください!$H$9</f>
        <v>0</v>
      </c>
      <c r="G528" s="205"/>
      <c r="H528" s="206"/>
      <c r="I528" s="296"/>
      <c r="J528" s="169" t="s">
        <v>108</v>
      </c>
    </row>
    <row r="529" spans="1:10" x14ac:dyDescent="0.15">
      <c r="A529" s="438"/>
      <c r="B529" s="167">
        <v>40921</v>
      </c>
      <c r="C529" s="178" t="s">
        <v>652</v>
      </c>
      <c r="D529" s="167" t="s">
        <v>108</v>
      </c>
      <c r="E529" s="295">
        <v>60000</v>
      </c>
      <c r="F529" s="245">
        <f>E529*こちらの注文書シートをご利用ください!$H$9</f>
        <v>0</v>
      </c>
      <c r="G529" s="205"/>
      <c r="H529" s="206"/>
      <c r="I529" s="296"/>
      <c r="J529" s="169" t="s">
        <v>108</v>
      </c>
    </row>
    <row r="530" spans="1:10" x14ac:dyDescent="0.15">
      <c r="A530" s="438"/>
      <c r="B530" s="167">
        <v>40924</v>
      </c>
      <c r="C530" s="178" t="s">
        <v>653</v>
      </c>
      <c r="D530" s="167" t="s">
        <v>108</v>
      </c>
      <c r="E530" s="295">
        <v>40000</v>
      </c>
      <c r="F530" s="245">
        <f>E530*こちらの注文書シートをご利用ください!$H$9</f>
        <v>0</v>
      </c>
      <c r="G530" s="205"/>
      <c r="H530" s="206"/>
      <c r="I530" s="296"/>
      <c r="J530" s="169" t="s">
        <v>108</v>
      </c>
    </row>
    <row r="531" spans="1:10" x14ac:dyDescent="0.15">
      <c r="A531" s="438"/>
      <c r="B531" s="167">
        <v>40922</v>
      </c>
      <c r="C531" s="178" t="s">
        <v>654</v>
      </c>
      <c r="D531" s="167" t="s">
        <v>108</v>
      </c>
      <c r="E531" s="295">
        <v>68000</v>
      </c>
      <c r="F531" s="245">
        <f>E531*こちらの注文書シートをご利用ください!$H$9</f>
        <v>0</v>
      </c>
      <c r="G531" s="205"/>
      <c r="H531" s="206"/>
      <c r="I531" s="296"/>
      <c r="J531" s="169" t="s">
        <v>108</v>
      </c>
    </row>
    <row r="532" spans="1:10" x14ac:dyDescent="0.15">
      <c r="A532" s="439"/>
      <c r="B532" s="230">
        <v>40925</v>
      </c>
      <c r="C532" s="249" t="s">
        <v>655</v>
      </c>
      <c r="D532" s="230" t="s">
        <v>108</v>
      </c>
      <c r="E532" s="340">
        <v>48000</v>
      </c>
      <c r="F532" s="245">
        <f>E532*こちらの注文書シートをご利用ください!$H$9</f>
        <v>0</v>
      </c>
      <c r="G532" s="219"/>
      <c r="H532" s="220"/>
      <c r="I532" s="341"/>
      <c r="J532" s="221" t="s">
        <v>108</v>
      </c>
    </row>
    <row r="533" spans="1:10" x14ac:dyDescent="0.15">
      <c r="A533" s="437">
        <v>101</v>
      </c>
      <c r="B533" s="226">
        <v>40831</v>
      </c>
      <c r="C533" s="240" t="s">
        <v>642</v>
      </c>
      <c r="D533" s="226" t="s">
        <v>108</v>
      </c>
      <c r="E533" s="297">
        <v>20000</v>
      </c>
      <c r="F533" s="245">
        <f>E533*こちらの注文書シートをご利用ください!$H$9</f>
        <v>0</v>
      </c>
      <c r="G533" s="214"/>
      <c r="H533" s="215"/>
      <c r="I533" s="298"/>
      <c r="J533" s="216" t="s">
        <v>108</v>
      </c>
    </row>
    <row r="534" spans="1:10" x14ac:dyDescent="0.15">
      <c r="A534" s="438"/>
      <c r="B534" s="167">
        <v>40832</v>
      </c>
      <c r="C534" s="178" t="s">
        <v>643</v>
      </c>
      <c r="D534" s="167" t="s">
        <v>108</v>
      </c>
      <c r="E534" s="295">
        <v>25000</v>
      </c>
      <c r="F534" s="245">
        <f>E534*こちらの注文書シートをご利用ください!$H$9</f>
        <v>0</v>
      </c>
      <c r="G534" s="205"/>
      <c r="H534" s="206"/>
      <c r="I534" s="296"/>
      <c r="J534" s="169" t="s">
        <v>108</v>
      </c>
    </row>
    <row r="535" spans="1:10" x14ac:dyDescent="0.15">
      <c r="A535" s="438"/>
      <c r="B535" s="167">
        <v>40801</v>
      </c>
      <c r="C535" s="178" t="s">
        <v>639</v>
      </c>
      <c r="D535" s="167" t="s">
        <v>108</v>
      </c>
      <c r="E535" s="295">
        <v>20000</v>
      </c>
      <c r="F535" s="245">
        <f>E535*こちらの注文書シートをご利用ください!$H$9</f>
        <v>0</v>
      </c>
      <c r="G535" s="205"/>
      <c r="H535" s="206"/>
      <c r="I535" s="296"/>
      <c r="J535" s="169" t="s">
        <v>108</v>
      </c>
    </row>
    <row r="536" spans="1:10" x14ac:dyDescent="0.15">
      <c r="A536" s="438"/>
      <c r="B536" s="167">
        <v>40802</v>
      </c>
      <c r="C536" s="178" t="s">
        <v>640</v>
      </c>
      <c r="D536" s="167" t="s">
        <v>108</v>
      </c>
      <c r="E536" s="295">
        <v>24000</v>
      </c>
      <c r="F536" s="245">
        <f>E536*こちらの注文書シートをご利用ください!$H$9</f>
        <v>0</v>
      </c>
      <c r="G536" s="205"/>
      <c r="H536" s="206"/>
      <c r="I536" s="296"/>
      <c r="J536" s="169" t="s">
        <v>108</v>
      </c>
    </row>
    <row r="537" spans="1:10" x14ac:dyDescent="0.15">
      <c r="A537" s="439"/>
      <c r="B537" s="230">
        <v>40803</v>
      </c>
      <c r="C537" s="249" t="s">
        <v>641</v>
      </c>
      <c r="D537" s="230" t="s">
        <v>108</v>
      </c>
      <c r="E537" s="340">
        <v>30000</v>
      </c>
      <c r="F537" s="245">
        <f>E537*こちらの注文書シートをご利用ください!$H$9</f>
        <v>0</v>
      </c>
      <c r="G537" s="219"/>
      <c r="H537" s="220"/>
      <c r="I537" s="341"/>
      <c r="J537" s="221" t="s">
        <v>108</v>
      </c>
    </row>
    <row r="538" spans="1:10" x14ac:dyDescent="0.15">
      <c r="A538" s="437">
        <v>103</v>
      </c>
      <c r="B538" s="226">
        <v>40901</v>
      </c>
      <c r="C538" s="240" t="s">
        <v>656</v>
      </c>
      <c r="D538" s="226" t="s">
        <v>108</v>
      </c>
      <c r="E538" s="297">
        <v>450000</v>
      </c>
      <c r="F538" s="245">
        <f>E538*こちらの注文書シートをご利用ください!$H$9</f>
        <v>0</v>
      </c>
      <c r="G538" s="214"/>
      <c r="H538" s="215"/>
      <c r="I538" s="298"/>
      <c r="J538" s="216" t="s">
        <v>108</v>
      </c>
    </row>
    <row r="539" spans="1:10" x14ac:dyDescent="0.15">
      <c r="A539" s="438"/>
      <c r="B539" s="167">
        <v>40902</v>
      </c>
      <c r="C539" s="178" t="s">
        <v>657</v>
      </c>
      <c r="D539" s="167" t="s">
        <v>108</v>
      </c>
      <c r="E539" s="295">
        <v>350000</v>
      </c>
      <c r="F539" s="245">
        <f>E539*こちらの注文書シートをご利用ください!$H$9</f>
        <v>0</v>
      </c>
      <c r="G539" s="205"/>
      <c r="H539" s="206"/>
      <c r="I539" s="296"/>
      <c r="J539" s="169" t="s">
        <v>108</v>
      </c>
    </row>
    <row r="540" spans="1:10" x14ac:dyDescent="0.15">
      <c r="A540" s="438"/>
      <c r="B540" s="167">
        <v>40903</v>
      </c>
      <c r="C540" s="178" t="s">
        <v>658</v>
      </c>
      <c r="D540" s="167" t="s">
        <v>108</v>
      </c>
      <c r="E540" s="295">
        <v>180000</v>
      </c>
      <c r="F540" s="245">
        <f>E540*こちらの注文書シートをご利用ください!$H$9</f>
        <v>0</v>
      </c>
      <c r="G540" s="205"/>
      <c r="H540" s="206"/>
      <c r="I540" s="296"/>
      <c r="J540" s="169" t="s">
        <v>108</v>
      </c>
    </row>
    <row r="541" spans="1:10" x14ac:dyDescent="0.15">
      <c r="A541" s="438"/>
      <c r="B541" s="167">
        <v>40904</v>
      </c>
      <c r="C541" s="178" t="s">
        <v>659</v>
      </c>
      <c r="D541" s="167" t="s">
        <v>108</v>
      </c>
      <c r="E541" s="295">
        <v>280000</v>
      </c>
      <c r="F541" s="245">
        <f>E541*こちらの注文書シートをご利用ください!$H$9</f>
        <v>0</v>
      </c>
      <c r="G541" s="205"/>
      <c r="H541" s="206"/>
      <c r="I541" s="296"/>
      <c r="J541" s="169" t="s">
        <v>108</v>
      </c>
    </row>
    <row r="542" spans="1:10" x14ac:dyDescent="0.15">
      <c r="A542" s="438"/>
      <c r="B542" s="167">
        <v>40905</v>
      </c>
      <c r="C542" s="178" t="s">
        <v>660</v>
      </c>
      <c r="D542" s="167" t="s">
        <v>108</v>
      </c>
      <c r="E542" s="295">
        <v>240000</v>
      </c>
      <c r="F542" s="245">
        <f>E542*こちらの注文書シートをご利用ください!$H$9</f>
        <v>0</v>
      </c>
      <c r="G542" s="205"/>
      <c r="H542" s="206"/>
      <c r="I542" s="296"/>
      <c r="J542" s="169" t="s">
        <v>108</v>
      </c>
    </row>
    <row r="543" spans="1:10" x14ac:dyDescent="0.15">
      <c r="A543" s="439"/>
      <c r="B543" s="230">
        <v>40906</v>
      </c>
      <c r="C543" s="249" t="s">
        <v>661</v>
      </c>
      <c r="D543" s="230" t="s">
        <v>108</v>
      </c>
      <c r="E543" s="340">
        <v>120000</v>
      </c>
      <c r="F543" s="245">
        <f>E543*こちらの注文書シートをご利用ください!$H$9</f>
        <v>0</v>
      </c>
      <c r="G543" s="219"/>
      <c r="H543" s="220"/>
      <c r="I543" s="341"/>
      <c r="J543" s="221" t="s">
        <v>108</v>
      </c>
    </row>
    <row r="544" spans="1:10" x14ac:dyDescent="0.15">
      <c r="A544" s="440">
        <v>105</v>
      </c>
      <c r="B544" s="238" t="s">
        <v>1583</v>
      </c>
      <c r="C544" s="239" t="s">
        <v>1584</v>
      </c>
      <c r="D544" s="211" t="s">
        <v>920</v>
      </c>
      <c r="E544" s="297">
        <v>200</v>
      </c>
      <c r="F544" s="267">
        <v>120</v>
      </c>
      <c r="G544" s="214" t="s">
        <v>124</v>
      </c>
      <c r="H544" s="252" t="s">
        <v>124</v>
      </c>
      <c r="I544" s="252" t="s">
        <v>124</v>
      </c>
      <c r="J544" s="216" t="s">
        <v>1645</v>
      </c>
    </row>
    <row r="545" spans="1:10" x14ac:dyDescent="0.15">
      <c r="A545" s="441"/>
      <c r="B545" s="175" t="s">
        <v>1585</v>
      </c>
      <c r="C545" s="176" t="s">
        <v>1586</v>
      </c>
      <c r="D545" s="169" t="s">
        <v>920</v>
      </c>
      <c r="E545" s="295">
        <v>300</v>
      </c>
      <c r="F545" s="207">
        <v>180</v>
      </c>
      <c r="G545" s="205" t="s">
        <v>124</v>
      </c>
      <c r="H545" s="208" t="s">
        <v>124</v>
      </c>
      <c r="I545" s="208" t="s">
        <v>124</v>
      </c>
      <c r="J545" s="169" t="s">
        <v>1646</v>
      </c>
    </row>
    <row r="546" spans="1:10" x14ac:dyDescent="0.15">
      <c r="A546" s="441"/>
      <c r="B546" s="175" t="s">
        <v>1587</v>
      </c>
      <c r="C546" s="176" t="s">
        <v>1588</v>
      </c>
      <c r="D546" s="171" t="s">
        <v>920</v>
      </c>
      <c r="E546" s="295">
        <v>350</v>
      </c>
      <c r="F546" s="207">
        <v>210</v>
      </c>
      <c r="G546" s="205" t="s">
        <v>124</v>
      </c>
      <c r="H546" s="208" t="s">
        <v>124</v>
      </c>
      <c r="I546" s="208" t="s">
        <v>124</v>
      </c>
      <c r="J546" s="169" t="s">
        <v>1647</v>
      </c>
    </row>
    <row r="547" spans="1:10" x14ac:dyDescent="0.15">
      <c r="A547" s="441"/>
      <c r="B547" s="175" t="s">
        <v>1589</v>
      </c>
      <c r="C547" s="176" t="s">
        <v>1590</v>
      </c>
      <c r="D547" s="171" t="s">
        <v>920</v>
      </c>
      <c r="E547" s="295">
        <v>400</v>
      </c>
      <c r="F547" s="207">
        <v>240</v>
      </c>
      <c r="G547" s="205" t="s">
        <v>124</v>
      </c>
      <c r="H547" s="208" t="s">
        <v>124</v>
      </c>
      <c r="I547" s="208" t="s">
        <v>124</v>
      </c>
      <c r="J547" s="169" t="s">
        <v>1648</v>
      </c>
    </row>
    <row r="548" spans="1:10" x14ac:dyDescent="0.15">
      <c r="A548" s="441"/>
      <c r="B548" s="167">
        <v>90176</v>
      </c>
      <c r="C548" s="178" t="s">
        <v>664</v>
      </c>
      <c r="D548" s="167" t="s">
        <v>962</v>
      </c>
      <c r="E548" s="295">
        <v>500</v>
      </c>
      <c r="F548" s="207">
        <v>300</v>
      </c>
      <c r="G548" s="205" t="s">
        <v>124</v>
      </c>
      <c r="H548" s="208" t="s">
        <v>124</v>
      </c>
      <c r="I548" s="208" t="s">
        <v>124</v>
      </c>
      <c r="J548" s="169" t="s">
        <v>1434</v>
      </c>
    </row>
    <row r="549" spans="1:10" x14ac:dyDescent="0.15">
      <c r="A549" s="441"/>
      <c r="B549" s="167">
        <v>90177</v>
      </c>
      <c r="C549" s="178" t="s">
        <v>665</v>
      </c>
      <c r="D549" s="167" t="s">
        <v>962</v>
      </c>
      <c r="E549" s="295">
        <v>600</v>
      </c>
      <c r="F549" s="207">
        <v>360</v>
      </c>
      <c r="G549" s="205" t="s">
        <v>124</v>
      </c>
      <c r="H549" s="208" t="s">
        <v>124</v>
      </c>
      <c r="I549" s="208" t="s">
        <v>124</v>
      </c>
      <c r="J549" s="169" t="s">
        <v>1435</v>
      </c>
    </row>
    <row r="550" spans="1:10" x14ac:dyDescent="0.15">
      <c r="A550" s="441"/>
      <c r="B550" s="167">
        <v>90116</v>
      </c>
      <c r="C550" s="178" t="s">
        <v>662</v>
      </c>
      <c r="D550" s="167" t="s">
        <v>108</v>
      </c>
      <c r="E550" s="295">
        <v>1200</v>
      </c>
      <c r="F550" s="207">
        <v>720</v>
      </c>
      <c r="G550" s="205" t="s">
        <v>124</v>
      </c>
      <c r="H550" s="208" t="s">
        <v>124</v>
      </c>
      <c r="I550" s="208" t="s">
        <v>124</v>
      </c>
      <c r="J550" s="169" t="s">
        <v>1436</v>
      </c>
    </row>
    <row r="551" spans="1:10" x14ac:dyDescent="0.15">
      <c r="A551" s="441"/>
      <c r="B551" s="167">
        <v>90117</v>
      </c>
      <c r="C551" s="178" t="s">
        <v>663</v>
      </c>
      <c r="D551" s="167" t="s">
        <v>108</v>
      </c>
      <c r="E551" s="295">
        <v>1700</v>
      </c>
      <c r="F551" s="207">
        <v>1020</v>
      </c>
      <c r="G551" s="205" t="s">
        <v>124</v>
      </c>
      <c r="H551" s="208" t="s">
        <v>124</v>
      </c>
      <c r="I551" s="208" t="s">
        <v>124</v>
      </c>
      <c r="J551" s="169" t="s">
        <v>1437</v>
      </c>
    </row>
    <row r="552" spans="1:10" x14ac:dyDescent="0.15">
      <c r="A552" s="441"/>
      <c r="B552" s="167">
        <v>90171</v>
      </c>
      <c r="C552" s="178" t="s">
        <v>1787</v>
      </c>
      <c r="D552" s="167" t="s">
        <v>108</v>
      </c>
      <c r="E552" s="295">
        <v>200</v>
      </c>
      <c r="F552" s="204">
        <f>E552*こちらの注文書シートをご利用ください!$H$9</f>
        <v>0</v>
      </c>
      <c r="G552" s="205"/>
      <c r="H552" s="208"/>
      <c r="I552" s="208"/>
      <c r="J552" s="169" t="s">
        <v>1432</v>
      </c>
    </row>
    <row r="553" spans="1:10" x14ac:dyDescent="0.15">
      <c r="A553" s="441"/>
      <c r="B553" s="167">
        <v>90172</v>
      </c>
      <c r="C553" s="178" t="s">
        <v>1786</v>
      </c>
      <c r="D553" s="167" t="s">
        <v>108</v>
      </c>
      <c r="E553" s="295">
        <v>300</v>
      </c>
      <c r="F553" s="204">
        <f>E553*こちらの注文書シートをご利用ください!$H$9</f>
        <v>0</v>
      </c>
      <c r="G553" s="205"/>
      <c r="H553" s="208"/>
      <c r="I553" s="208"/>
      <c r="J553" s="169" t="s">
        <v>1433</v>
      </c>
    </row>
    <row r="554" spans="1:10" x14ac:dyDescent="0.15">
      <c r="A554" s="442"/>
      <c r="B554" s="230">
        <v>90180</v>
      </c>
      <c r="C554" s="249" t="s">
        <v>666</v>
      </c>
      <c r="D554" s="235" t="s">
        <v>108</v>
      </c>
      <c r="E554" s="340">
        <v>500</v>
      </c>
      <c r="F554" s="204">
        <f>E554*こちらの注文書シートをご利用ください!$H$9</f>
        <v>0</v>
      </c>
      <c r="G554" s="219"/>
      <c r="H554" s="220"/>
      <c r="I554" s="341"/>
      <c r="J554" s="221" t="s">
        <v>1445</v>
      </c>
    </row>
    <row r="555" spans="1:10" hidden="1" x14ac:dyDescent="0.15">
      <c r="A555" s="446" t="s">
        <v>1649</v>
      </c>
      <c r="B555" s="447"/>
      <c r="C555" s="362"/>
      <c r="D555" s="363"/>
      <c r="E555" s="292"/>
      <c r="F555" s="204">
        <f>E555*こちらの注文書シートをご利用ください!$H$9</f>
        <v>0</v>
      </c>
      <c r="G555" s="364"/>
      <c r="H555" s="365"/>
      <c r="I555" s="293"/>
      <c r="J555" s="294"/>
    </row>
    <row r="556" spans="1:10" hidden="1" x14ac:dyDescent="0.15">
      <c r="A556" s="291"/>
      <c r="B556" s="350" t="s">
        <v>1664</v>
      </c>
      <c r="C556" s="351" t="s">
        <v>1785</v>
      </c>
      <c r="D556" s="352" t="s">
        <v>1665</v>
      </c>
      <c r="E556" s="381">
        <v>3000</v>
      </c>
      <c r="F556" s="204">
        <f>E556*こちらの注文書シートをご利用ください!$H$9</f>
        <v>0</v>
      </c>
      <c r="G556" s="353"/>
      <c r="H556" s="330"/>
      <c r="I556" s="296"/>
      <c r="J556" s="169" t="s">
        <v>1666</v>
      </c>
    </row>
    <row r="557" spans="1:10" hidden="1" x14ac:dyDescent="0.15">
      <c r="A557" s="404" t="s">
        <v>1667</v>
      </c>
      <c r="B557" s="354" t="s">
        <v>1652</v>
      </c>
      <c r="C557" s="351" t="s">
        <v>1784</v>
      </c>
      <c r="D557" s="352" t="s">
        <v>1655</v>
      </c>
      <c r="E557" s="381">
        <v>700</v>
      </c>
      <c r="F557" s="204">
        <f>E557*こちらの注文書シートをご利用ください!$H$9</f>
        <v>0</v>
      </c>
      <c r="G557" s="353"/>
      <c r="H557" s="330"/>
      <c r="I557" s="296"/>
      <c r="J557" s="169" t="s">
        <v>1657</v>
      </c>
    </row>
    <row r="558" spans="1:10" hidden="1" x14ac:dyDescent="0.15">
      <c r="A558" s="291"/>
      <c r="B558" s="354" t="s">
        <v>1650</v>
      </c>
      <c r="C558" s="351" t="s">
        <v>1783</v>
      </c>
      <c r="D558" s="352" t="s">
        <v>1654</v>
      </c>
      <c r="E558" s="381">
        <v>700</v>
      </c>
      <c r="F558" s="204">
        <f>E558*こちらの注文書シートをご利用ください!$H$9</f>
        <v>0</v>
      </c>
      <c r="G558" s="353"/>
      <c r="H558" s="330"/>
      <c r="I558" s="296"/>
      <c r="J558" s="169" t="s">
        <v>1658</v>
      </c>
    </row>
    <row r="559" spans="1:10" hidden="1" x14ac:dyDescent="0.15">
      <c r="A559" s="405"/>
      <c r="B559" s="355" t="s">
        <v>1651</v>
      </c>
      <c r="C559" s="351" t="s">
        <v>1782</v>
      </c>
      <c r="D559" s="352" t="s">
        <v>1656</v>
      </c>
      <c r="E559" s="381">
        <v>1000</v>
      </c>
      <c r="F559" s="204">
        <f>E559*こちらの注文書シートをご利用ください!$H$9</f>
        <v>0</v>
      </c>
      <c r="G559" s="353"/>
      <c r="H559" s="330"/>
      <c r="I559" s="296"/>
      <c r="J559" s="169" t="s">
        <v>1659</v>
      </c>
    </row>
    <row r="560" spans="1:10" hidden="1" x14ac:dyDescent="0.15">
      <c r="A560" s="405"/>
      <c r="B560" s="355" t="s">
        <v>1660</v>
      </c>
      <c r="C560" s="351" t="s">
        <v>1781</v>
      </c>
      <c r="D560" s="352" t="s">
        <v>1653</v>
      </c>
      <c r="E560" s="381">
        <v>650</v>
      </c>
      <c r="F560" s="204">
        <f>E560*こちらの注文書シートをご利用ください!$H$9</f>
        <v>0</v>
      </c>
      <c r="G560" s="353"/>
      <c r="H560" s="330"/>
      <c r="I560" s="296"/>
      <c r="J560" s="169" t="s">
        <v>1662</v>
      </c>
    </row>
    <row r="561" spans="1:10" hidden="1" x14ac:dyDescent="0.15">
      <c r="A561" s="405"/>
      <c r="B561" s="355" t="s">
        <v>1661</v>
      </c>
      <c r="C561" s="351" t="s">
        <v>1780</v>
      </c>
      <c r="D561" s="352" t="s">
        <v>1653</v>
      </c>
      <c r="E561" s="381">
        <v>400</v>
      </c>
      <c r="F561" s="204">
        <f>E561*こちらの注文書シートをご利用ください!$H$9</f>
        <v>0</v>
      </c>
      <c r="G561" s="353"/>
      <c r="H561" s="330"/>
      <c r="I561" s="296"/>
      <c r="J561" s="169" t="s">
        <v>1663</v>
      </c>
    </row>
    <row r="562" spans="1:10" x14ac:dyDescent="0.15">
      <c r="A562" s="360" t="s">
        <v>667</v>
      </c>
      <c r="B562" s="361"/>
      <c r="C562" s="361"/>
      <c r="D562" s="361"/>
      <c r="E562" s="382"/>
      <c r="F562" s="204">
        <f>E562*こちらの注文書シートをご利用ください!$H$9</f>
        <v>0</v>
      </c>
      <c r="G562" s="361"/>
      <c r="H562" s="361"/>
      <c r="I562" s="382"/>
      <c r="J562" s="400"/>
    </row>
    <row r="563" spans="1:10" x14ac:dyDescent="0.15">
      <c r="A563" s="168"/>
      <c r="B563" s="157" t="s">
        <v>226</v>
      </c>
      <c r="C563" s="157" t="s">
        <v>1769</v>
      </c>
      <c r="D563" s="157" t="s">
        <v>707</v>
      </c>
      <c r="E563" s="156">
        <v>3500</v>
      </c>
      <c r="F563" s="204">
        <f>E563*こちらの注文書シートをご利用ください!$H$9</f>
        <v>0</v>
      </c>
      <c r="G563" s="168"/>
      <c r="H563" s="168"/>
      <c r="I563" s="168"/>
      <c r="J563" s="164" t="s">
        <v>1095</v>
      </c>
    </row>
    <row r="564" spans="1:10" hidden="1" x14ac:dyDescent="0.15">
      <c r="A564" s="168"/>
      <c r="B564" s="157" t="s">
        <v>203</v>
      </c>
      <c r="C564" s="157" t="s">
        <v>1770</v>
      </c>
      <c r="D564" s="157" t="s">
        <v>708</v>
      </c>
      <c r="E564" s="156">
        <v>3500</v>
      </c>
      <c r="F564" s="204">
        <f>E564*こちらの注文書シートをご利用ください!$H$9</f>
        <v>0</v>
      </c>
      <c r="G564" s="168"/>
      <c r="H564" s="168"/>
      <c r="I564" s="168"/>
      <c r="J564" s="164" t="s">
        <v>1096</v>
      </c>
    </row>
    <row r="565" spans="1:10" ht="12" hidden="1" customHeight="1" x14ac:dyDescent="0.15">
      <c r="A565" s="168"/>
      <c r="B565" s="158" t="s">
        <v>226</v>
      </c>
      <c r="C565" s="159" t="s">
        <v>1771</v>
      </c>
      <c r="D565" s="159" t="s">
        <v>707</v>
      </c>
      <c r="E565" s="156">
        <v>3500</v>
      </c>
      <c r="F565" s="204">
        <f>E565*こちらの注文書シートをご利用ください!$H$9</f>
        <v>0</v>
      </c>
      <c r="G565" s="168"/>
      <c r="H565" s="168"/>
      <c r="I565" s="168"/>
      <c r="J565" s="164" t="s">
        <v>1095</v>
      </c>
    </row>
    <row r="566" spans="1:10" hidden="1" x14ac:dyDescent="0.15">
      <c r="A566" s="168"/>
      <c r="B566" s="158" t="s">
        <v>203</v>
      </c>
      <c r="C566" s="159" t="s">
        <v>1771</v>
      </c>
      <c r="D566" s="159" t="s">
        <v>708</v>
      </c>
      <c r="E566" s="156">
        <v>3500</v>
      </c>
      <c r="F566" s="204">
        <f>E566*こちらの注文書シートをご利用ください!$H$9</f>
        <v>0</v>
      </c>
      <c r="G566" s="168"/>
      <c r="H566" s="168"/>
      <c r="I566" s="168"/>
      <c r="J566" s="164" t="s">
        <v>1096</v>
      </c>
    </row>
    <row r="567" spans="1:10" hidden="1" x14ac:dyDescent="0.15">
      <c r="A567" s="168"/>
      <c r="B567" s="158" t="s">
        <v>234</v>
      </c>
      <c r="C567" s="158" t="s">
        <v>1772</v>
      </c>
      <c r="D567" s="159" t="s">
        <v>727</v>
      </c>
      <c r="E567" s="160">
        <v>3500</v>
      </c>
      <c r="F567" s="204">
        <f>E567*こちらの注文書シートをご利用ください!$H$9</f>
        <v>0</v>
      </c>
      <c r="G567" s="168"/>
      <c r="H567" s="168"/>
      <c r="I567" s="168"/>
      <c r="J567" s="164" t="s">
        <v>1071</v>
      </c>
    </row>
    <row r="568" spans="1:10" x14ac:dyDescent="0.15">
      <c r="A568" s="168"/>
      <c r="B568" s="158" t="s">
        <v>235</v>
      </c>
      <c r="C568" s="158" t="s">
        <v>1773</v>
      </c>
      <c r="D568" s="159" t="s">
        <v>728</v>
      </c>
      <c r="E568" s="160">
        <v>3500</v>
      </c>
      <c r="F568" s="204">
        <f>E568*こちらの注文書シートをご利用ください!$H$9</f>
        <v>0</v>
      </c>
      <c r="G568" s="168"/>
      <c r="H568" s="168"/>
      <c r="I568" s="168"/>
      <c r="J568" s="164" t="s">
        <v>1072</v>
      </c>
    </row>
    <row r="569" spans="1:10" hidden="1" x14ac:dyDescent="0.15">
      <c r="A569" s="168"/>
      <c r="B569" s="158" t="s">
        <v>236</v>
      </c>
      <c r="C569" s="159" t="s">
        <v>1774</v>
      </c>
      <c r="D569" s="159" t="s">
        <v>729</v>
      </c>
      <c r="E569" s="160">
        <v>3500</v>
      </c>
      <c r="F569" s="204">
        <f>E569*こちらの注文書シートをご利用ください!$H$9</f>
        <v>0</v>
      </c>
      <c r="G569" s="168"/>
      <c r="H569" s="168"/>
      <c r="I569" s="168"/>
      <c r="J569" s="164" t="s">
        <v>1073</v>
      </c>
    </row>
    <row r="570" spans="1:10" x14ac:dyDescent="0.15">
      <c r="A570" s="168"/>
      <c r="B570" s="158" t="s">
        <v>237</v>
      </c>
      <c r="C570" s="159" t="s">
        <v>1774</v>
      </c>
      <c r="D570" s="159" t="s">
        <v>730</v>
      </c>
      <c r="E570" s="160">
        <v>3500</v>
      </c>
      <c r="F570" s="204">
        <f>E570*こちらの注文書シートをご利用ください!$H$9</f>
        <v>0</v>
      </c>
      <c r="G570" s="168"/>
      <c r="H570" s="168"/>
      <c r="I570" s="168"/>
      <c r="J570" s="164" t="s">
        <v>1074</v>
      </c>
    </row>
    <row r="571" spans="1:10" hidden="1" x14ac:dyDescent="0.15">
      <c r="A571" s="168"/>
      <c r="B571" s="159" t="s">
        <v>238</v>
      </c>
      <c r="C571" s="161" t="s">
        <v>1775</v>
      </c>
      <c r="D571" s="159" t="s">
        <v>720</v>
      </c>
      <c r="E571" s="160">
        <v>3500</v>
      </c>
      <c r="F571" s="204">
        <f>E571*こちらの注文書シートをご利用ください!$H$9</f>
        <v>0</v>
      </c>
      <c r="G571" s="168"/>
      <c r="H571" s="168"/>
      <c r="I571" s="168"/>
      <c r="J571" s="164" t="s">
        <v>1077</v>
      </c>
    </row>
    <row r="572" spans="1:10" hidden="1" x14ac:dyDescent="0.15">
      <c r="A572" s="168"/>
      <c r="B572" s="159" t="s">
        <v>239</v>
      </c>
      <c r="C572" s="162" t="s">
        <v>1776</v>
      </c>
      <c r="D572" s="159" t="s">
        <v>731</v>
      </c>
      <c r="E572" s="160">
        <v>3500</v>
      </c>
      <c r="F572" s="204">
        <f>E572*こちらの注文書シートをご利用ください!$H$9</f>
        <v>0</v>
      </c>
      <c r="G572" s="168"/>
      <c r="H572" s="168"/>
      <c r="I572" s="168"/>
      <c r="J572" s="164" t="s">
        <v>1068</v>
      </c>
    </row>
    <row r="573" spans="1:10" x14ac:dyDescent="0.15">
      <c r="A573" s="168"/>
      <c r="B573" s="159" t="s">
        <v>240</v>
      </c>
      <c r="C573" s="161" t="s">
        <v>1777</v>
      </c>
      <c r="D573" s="159" t="s">
        <v>718</v>
      </c>
      <c r="E573" s="160">
        <v>3500</v>
      </c>
      <c r="F573" s="204">
        <f>E573*こちらの注文書シートをご利用ください!$H$9</f>
        <v>0</v>
      </c>
      <c r="G573" s="168"/>
      <c r="H573" s="168"/>
      <c r="I573" s="168"/>
      <c r="J573" s="164" t="s">
        <v>1069</v>
      </c>
    </row>
    <row r="574" spans="1:10" hidden="1" x14ac:dyDescent="0.15">
      <c r="A574" s="168"/>
      <c r="B574" s="159" t="s">
        <v>241</v>
      </c>
      <c r="C574" s="161" t="s">
        <v>1777</v>
      </c>
      <c r="D574" s="159" t="s">
        <v>732</v>
      </c>
      <c r="E574" s="160">
        <v>3500</v>
      </c>
      <c r="F574" s="204">
        <f>E574*こちらの注文書シートをご利用ください!$H$9</f>
        <v>0</v>
      </c>
      <c r="G574" s="168"/>
      <c r="H574" s="168"/>
      <c r="I574" s="168"/>
      <c r="J574" s="164" t="s">
        <v>1070</v>
      </c>
    </row>
    <row r="575" spans="1:10" x14ac:dyDescent="0.15">
      <c r="A575" s="168"/>
      <c r="B575" s="158" t="s">
        <v>242</v>
      </c>
      <c r="C575" s="159" t="s">
        <v>1778</v>
      </c>
      <c r="D575" s="158" t="s">
        <v>733</v>
      </c>
      <c r="E575" s="160">
        <v>3500</v>
      </c>
      <c r="F575" s="204">
        <f>E575*こちらの注文書シートをご利用ください!$H$9</f>
        <v>0</v>
      </c>
      <c r="G575" s="168"/>
      <c r="H575" s="168"/>
      <c r="I575" s="168"/>
      <c r="J575" s="164" t="s">
        <v>1076</v>
      </c>
    </row>
    <row r="576" spans="1:10" hidden="1" x14ac:dyDescent="0.15">
      <c r="A576" s="269"/>
      <c r="B576" s="270" t="s">
        <v>243</v>
      </c>
      <c r="C576" s="271" t="s">
        <v>1779</v>
      </c>
      <c r="D576" s="271" t="s">
        <v>734</v>
      </c>
      <c r="E576" s="272">
        <v>3500</v>
      </c>
      <c r="F576" s="204">
        <f>E576*こちらの注文書シートをご利用ください!$H$9</f>
        <v>0</v>
      </c>
      <c r="G576" s="269"/>
      <c r="H576" s="269"/>
      <c r="I576" s="269"/>
      <c r="J576" s="401" t="s">
        <v>1075</v>
      </c>
    </row>
    <row r="577" spans="1:10" x14ac:dyDescent="0.15">
      <c r="A577" s="216"/>
      <c r="B577" s="216" t="s">
        <v>174</v>
      </c>
      <c r="C577" s="216" t="s">
        <v>1591</v>
      </c>
      <c r="D577" s="216" t="s">
        <v>176</v>
      </c>
      <c r="E577" s="268">
        <v>35000</v>
      </c>
      <c r="F577" s="267">
        <v>21000</v>
      </c>
      <c r="G577" s="252" t="s">
        <v>124</v>
      </c>
      <c r="H577" s="252" t="s">
        <v>124</v>
      </c>
      <c r="I577" s="252" t="s">
        <v>126</v>
      </c>
      <c r="J577" s="216"/>
    </row>
    <row r="578" spans="1:10" x14ac:dyDescent="0.15">
      <c r="A578" s="169"/>
      <c r="B578" s="169" t="s">
        <v>175</v>
      </c>
      <c r="C578" s="169" t="s">
        <v>1591</v>
      </c>
      <c r="D578" s="169" t="s">
        <v>177</v>
      </c>
      <c r="E578" s="198">
        <v>35000</v>
      </c>
      <c r="F578" s="207">
        <v>21000</v>
      </c>
      <c r="G578" s="208" t="s">
        <v>124</v>
      </c>
      <c r="H578" s="208" t="s">
        <v>124</v>
      </c>
      <c r="I578" s="208" t="s">
        <v>124</v>
      </c>
      <c r="J578" s="169"/>
    </row>
    <row r="579" spans="1:10" x14ac:dyDescent="0.15">
      <c r="A579" s="169"/>
      <c r="B579" s="169" t="s">
        <v>178</v>
      </c>
      <c r="C579" s="169" t="s">
        <v>1592</v>
      </c>
      <c r="D579" s="169" t="s">
        <v>180</v>
      </c>
      <c r="E579" s="198">
        <v>35000</v>
      </c>
      <c r="F579" s="207">
        <v>21000</v>
      </c>
      <c r="G579" s="208" t="s">
        <v>124</v>
      </c>
      <c r="H579" s="208" t="s">
        <v>124</v>
      </c>
      <c r="I579" s="208" t="s">
        <v>124</v>
      </c>
      <c r="J579" s="169"/>
    </row>
    <row r="580" spans="1:10" x14ac:dyDescent="0.15">
      <c r="A580" s="169"/>
      <c r="B580" s="169" t="s">
        <v>179</v>
      </c>
      <c r="C580" s="169" t="s">
        <v>1592</v>
      </c>
      <c r="D580" s="169" t="s">
        <v>181</v>
      </c>
      <c r="E580" s="198">
        <v>35000</v>
      </c>
      <c r="F580" s="207">
        <v>21000</v>
      </c>
      <c r="G580" s="208" t="s">
        <v>124</v>
      </c>
      <c r="H580" s="208" t="s">
        <v>124</v>
      </c>
      <c r="I580" s="208" t="s">
        <v>124</v>
      </c>
      <c r="J580" s="169"/>
    </row>
    <row r="581" spans="1:10" x14ac:dyDescent="0.15">
      <c r="A581" s="169"/>
      <c r="B581" s="169" t="s">
        <v>182</v>
      </c>
      <c r="C581" s="169" t="s">
        <v>1593</v>
      </c>
      <c r="D581" s="169" t="s">
        <v>183</v>
      </c>
      <c r="E581" s="198">
        <v>38000</v>
      </c>
      <c r="F581" s="207">
        <v>22800</v>
      </c>
      <c r="G581" s="208" t="s">
        <v>124</v>
      </c>
      <c r="H581" s="208" t="s">
        <v>124</v>
      </c>
      <c r="I581" s="208" t="s">
        <v>124</v>
      </c>
      <c r="J581" s="169"/>
    </row>
    <row r="582" spans="1:10" x14ac:dyDescent="0.15">
      <c r="A582" s="221"/>
      <c r="B582" s="221" t="s">
        <v>1233</v>
      </c>
      <c r="C582" s="221" t="s">
        <v>1594</v>
      </c>
      <c r="D582" s="221" t="s">
        <v>184</v>
      </c>
      <c r="E582" s="274">
        <v>38000</v>
      </c>
      <c r="F582" s="241">
        <v>22800</v>
      </c>
      <c r="G582" s="242" t="s">
        <v>124</v>
      </c>
      <c r="H582" s="242" t="s">
        <v>124</v>
      </c>
      <c r="I582" s="242" t="s">
        <v>124</v>
      </c>
      <c r="J582" s="221"/>
    </row>
    <row r="583" spans="1:10" x14ac:dyDescent="0.15">
      <c r="A583" s="451"/>
      <c r="B583" s="452"/>
      <c r="C583" s="357"/>
      <c r="D583" s="357"/>
      <c r="E583" s="356"/>
      <c r="F583" s="358"/>
      <c r="G583" s="359"/>
      <c r="H583" s="359"/>
      <c r="I583" s="393"/>
      <c r="J583" s="402"/>
    </row>
    <row r="584" spans="1:10" x14ac:dyDescent="0.15">
      <c r="A584" s="406"/>
      <c r="B584" s="236" t="s">
        <v>668</v>
      </c>
      <c r="C584" s="273" t="s">
        <v>1595</v>
      </c>
      <c r="D584" s="226" t="s">
        <v>963</v>
      </c>
      <c r="E584" s="268">
        <v>1800</v>
      </c>
      <c r="F584" s="213">
        <f>E584*こちらの注文書シートをご利用ください!$H$9</f>
        <v>0</v>
      </c>
      <c r="G584" s="252"/>
      <c r="H584" s="215"/>
      <c r="I584" s="298"/>
      <c r="J584" s="216"/>
    </row>
    <row r="585" spans="1:10" x14ac:dyDescent="0.15">
      <c r="A585" s="407" t="s">
        <v>1668</v>
      </c>
      <c r="B585" s="170" t="s">
        <v>669</v>
      </c>
      <c r="C585" s="199" t="s">
        <v>1595</v>
      </c>
      <c r="D585" s="167" t="s">
        <v>964</v>
      </c>
      <c r="E585" s="198">
        <v>1800</v>
      </c>
      <c r="F585" s="213">
        <f>E585*こちらの注文書シートをご利用ください!$H$9</f>
        <v>0</v>
      </c>
      <c r="G585" s="208"/>
      <c r="H585" s="206"/>
      <c r="I585" s="296"/>
      <c r="J585" s="169"/>
    </row>
    <row r="586" spans="1:10" ht="13.5" customHeight="1" x14ac:dyDescent="0.15">
      <c r="A586" s="418" t="s">
        <v>1669</v>
      </c>
      <c r="B586" s="170" t="s">
        <v>670</v>
      </c>
      <c r="C586" s="199" t="s">
        <v>1595</v>
      </c>
      <c r="D586" s="167" t="s">
        <v>965</v>
      </c>
      <c r="E586" s="198">
        <v>1800</v>
      </c>
      <c r="F586" s="213">
        <f>E586*こちらの注文書シートをご利用ください!$H$9</f>
        <v>0</v>
      </c>
      <c r="G586" s="208"/>
      <c r="H586" s="206"/>
      <c r="I586" s="296"/>
      <c r="J586" s="169"/>
    </row>
    <row r="587" spans="1:10" ht="13.5" customHeight="1" x14ac:dyDescent="0.15">
      <c r="A587" s="407"/>
      <c r="B587" s="170" t="s">
        <v>671</v>
      </c>
      <c r="C587" s="199" t="s">
        <v>1595</v>
      </c>
      <c r="D587" s="167" t="s">
        <v>966</v>
      </c>
      <c r="E587" s="198">
        <v>1800</v>
      </c>
      <c r="F587" s="213">
        <f>E587*こちらの注文書シートをご利用ください!$H$9</f>
        <v>0</v>
      </c>
      <c r="G587" s="208"/>
      <c r="H587" s="206"/>
      <c r="I587" s="296"/>
      <c r="J587" s="169"/>
    </row>
    <row r="588" spans="1:10" x14ac:dyDescent="0.15">
      <c r="A588" s="407"/>
      <c r="B588" s="170" t="s">
        <v>672</v>
      </c>
      <c r="C588" s="199" t="s">
        <v>1768</v>
      </c>
      <c r="D588" s="167" t="s">
        <v>967</v>
      </c>
      <c r="E588" s="198">
        <v>1800</v>
      </c>
      <c r="F588" s="213">
        <f>E588*こちらの注文書シートをご利用ください!$H$9</f>
        <v>0</v>
      </c>
      <c r="G588" s="208"/>
      <c r="H588" s="206"/>
      <c r="I588" s="296"/>
      <c r="J588" s="169"/>
    </row>
    <row r="589" spans="1:10" x14ac:dyDescent="0.15">
      <c r="A589" s="407"/>
      <c r="B589" s="170" t="s">
        <v>673</v>
      </c>
      <c r="C589" s="199" t="s">
        <v>1595</v>
      </c>
      <c r="D589" s="167" t="s">
        <v>968</v>
      </c>
      <c r="E589" s="198">
        <v>1800</v>
      </c>
      <c r="F589" s="213">
        <f>E589*こちらの注文書シートをご利用ください!$H$9</f>
        <v>0</v>
      </c>
      <c r="G589" s="208"/>
      <c r="H589" s="206"/>
      <c r="I589" s="296"/>
      <c r="J589" s="169"/>
    </row>
    <row r="590" spans="1:10" x14ac:dyDescent="0.15">
      <c r="A590" s="407" t="s">
        <v>1670</v>
      </c>
      <c r="B590" s="170" t="s">
        <v>674</v>
      </c>
      <c r="C590" s="199" t="s">
        <v>1595</v>
      </c>
      <c r="D590" s="167" t="s">
        <v>969</v>
      </c>
      <c r="E590" s="198">
        <v>1800</v>
      </c>
      <c r="F590" s="213">
        <f>E590*こちらの注文書シートをご利用ください!$H$9</f>
        <v>0</v>
      </c>
      <c r="G590" s="208"/>
      <c r="H590" s="206"/>
      <c r="I590" s="296"/>
      <c r="J590" s="169"/>
    </row>
    <row r="591" spans="1:10" x14ac:dyDescent="0.15">
      <c r="A591" s="407" t="s">
        <v>1799</v>
      </c>
      <c r="B591" s="170" t="s">
        <v>675</v>
      </c>
      <c r="C591" s="199" t="s">
        <v>1595</v>
      </c>
      <c r="D591" s="167" t="s">
        <v>970</v>
      </c>
      <c r="E591" s="198">
        <v>1800</v>
      </c>
      <c r="F591" s="213">
        <f>E591*こちらの注文書シートをご利用ください!$H$9</f>
        <v>0</v>
      </c>
      <c r="G591" s="208"/>
      <c r="H591" s="206"/>
      <c r="I591" s="296"/>
      <c r="J591" s="169"/>
    </row>
    <row r="592" spans="1:10" ht="13.5" customHeight="1" x14ac:dyDescent="0.15">
      <c r="A592" s="419" t="s">
        <v>1671</v>
      </c>
      <c r="B592" s="170" t="s">
        <v>676</v>
      </c>
      <c r="C592" s="199" t="s">
        <v>1768</v>
      </c>
      <c r="D592" s="167" t="s">
        <v>971</v>
      </c>
      <c r="E592" s="198">
        <v>1800</v>
      </c>
      <c r="F592" s="213">
        <f>E592*こちらの注文書シートをご利用ください!$H$9</f>
        <v>0</v>
      </c>
      <c r="G592" s="208"/>
      <c r="H592" s="206"/>
      <c r="I592" s="296"/>
      <c r="J592" s="169"/>
    </row>
    <row r="593" spans="1:10" x14ac:dyDescent="0.15">
      <c r="A593" s="419"/>
      <c r="B593" s="170" t="s">
        <v>677</v>
      </c>
      <c r="C593" s="199" t="s">
        <v>1768</v>
      </c>
      <c r="D593" s="167" t="s">
        <v>972</v>
      </c>
      <c r="E593" s="198">
        <v>1800</v>
      </c>
      <c r="F593" s="213">
        <f>E593*こちらの注文書シートをご利用ください!$H$9</f>
        <v>0</v>
      </c>
      <c r="G593" s="208"/>
      <c r="H593" s="206"/>
      <c r="I593" s="296"/>
      <c r="J593" s="169"/>
    </row>
    <row r="594" spans="1:10" x14ac:dyDescent="0.15">
      <c r="A594" s="419"/>
      <c r="B594" s="230" t="s">
        <v>678</v>
      </c>
      <c r="C594" s="275" t="s">
        <v>1595</v>
      </c>
      <c r="D594" s="230" t="s">
        <v>973</v>
      </c>
      <c r="E594" s="274">
        <v>1800</v>
      </c>
      <c r="F594" s="213">
        <f>E594*こちらの注文書シートをご利用ください!$H$9</f>
        <v>0</v>
      </c>
      <c r="G594" s="242"/>
      <c r="H594" s="220"/>
      <c r="I594" s="341"/>
      <c r="J594" s="221"/>
    </row>
    <row r="595" spans="1:10" x14ac:dyDescent="0.15">
      <c r="A595" s="419"/>
      <c r="B595" s="236" t="s">
        <v>679</v>
      </c>
      <c r="C595" s="273" t="s">
        <v>1596</v>
      </c>
      <c r="D595" s="226" t="s">
        <v>963</v>
      </c>
      <c r="E595" s="268">
        <v>12000</v>
      </c>
      <c r="F595" s="213">
        <f>E595*こちらの注文書シートをご利用ください!$H$9</f>
        <v>0</v>
      </c>
      <c r="G595" s="252"/>
      <c r="H595" s="215"/>
      <c r="I595" s="298"/>
      <c r="J595" s="216"/>
    </row>
    <row r="596" spans="1:10" x14ac:dyDescent="0.15">
      <c r="A596" s="419"/>
      <c r="B596" s="170" t="s">
        <v>680</v>
      </c>
      <c r="C596" s="199" t="s">
        <v>1596</v>
      </c>
      <c r="D596" s="167" t="s">
        <v>966</v>
      </c>
      <c r="E596" s="198">
        <v>12000</v>
      </c>
      <c r="F596" s="213">
        <f>E596*こちらの注文書シートをご利用ください!$H$9</f>
        <v>0</v>
      </c>
      <c r="G596" s="208"/>
      <c r="H596" s="206"/>
      <c r="I596" s="296"/>
      <c r="J596" s="169"/>
    </row>
    <row r="597" spans="1:10" x14ac:dyDescent="0.15">
      <c r="A597" s="418"/>
      <c r="B597" s="170" t="s">
        <v>681</v>
      </c>
      <c r="C597" s="199" t="s">
        <v>1596</v>
      </c>
      <c r="D597" s="167" t="s">
        <v>974</v>
      </c>
      <c r="E597" s="198">
        <v>12000</v>
      </c>
      <c r="F597" s="213">
        <f>E597*こちらの注文書シートをご利用ください!$H$9</f>
        <v>0</v>
      </c>
      <c r="G597" s="208"/>
      <c r="H597" s="206"/>
      <c r="I597" s="296"/>
      <c r="J597" s="169"/>
    </row>
    <row r="598" spans="1:10" x14ac:dyDescent="0.15">
      <c r="A598" s="420"/>
      <c r="B598" s="233" t="s">
        <v>682</v>
      </c>
      <c r="C598" s="275" t="s">
        <v>1596</v>
      </c>
      <c r="D598" s="230" t="s">
        <v>975</v>
      </c>
      <c r="E598" s="274">
        <v>12000</v>
      </c>
      <c r="F598" s="213">
        <f>E598*こちらの注文書シートをご利用ください!$H$9</f>
        <v>0</v>
      </c>
      <c r="G598" s="242"/>
      <c r="H598" s="220"/>
      <c r="I598" s="341"/>
      <c r="J598" s="221"/>
    </row>
    <row r="599" spans="1:10" x14ac:dyDescent="0.15">
      <c r="A599" s="406"/>
      <c r="B599" s="236" t="s">
        <v>683</v>
      </c>
      <c r="C599" s="199" t="s">
        <v>1831</v>
      </c>
      <c r="D599" s="226" t="s">
        <v>976</v>
      </c>
      <c r="E599" s="268">
        <v>1300</v>
      </c>
      <c r="F599" s="213">
        <f>E599*こちらの注文書シートをご利用ください!$H$9</f>
        <v>0</v>
      </c>
      <c r="G599" s="252"/>
      <c r="H599" s="215"/>
      <c r="I599" s="298"/>
      <c r="J599" s="216"/>
    </row>
    <row r="600" spans="1:10" x14ac:dyDescent="0.15">
      <c r="A600" s="169"/>
      <c r="B600" s="170" t="s">
        <v>684</v>
      </c>
      <c r="C600" s="199" t="s">
        <v>1831</v>
      </c>
      <c r="D600" s="167" t="s">
        <v>977</v>
      </c>
      <c r="E600" s="268">
        <v>1300</v>
      </c>
      <c r="F600" s="213">
        <f>E600*こちらの注文書シートをご利用ください!$H$9</f>
        <v>0</v>
      </c>
      <c r="G600" s="208"/>
      <c r="H600" s="206"/>
      <c r="I600" s="296"/>
      <c r="J600" s="169"/>
    </row>
    <row r="601" spans="1:10" x14ac:dyDescent="0.15">
      <c r="A601" s="169"/>
      <c r="B601" s="170" t="s">
        <v>1832</v>
      </c>
      <c r="C601" s="199" t="s">
        <v>1831</v>
      </c>
      <c r="D601" s="167" t="s">
        <v>1833</v>
      </c>
      <c r="E601" s="268">
        <v>1300</v>
      </c>
      <c r="F601" s="213">
        <f>E601*こちらの注文書シートをご利用ください!$H$9</f>
        <v>0</v>
      </c>
      <c r="G601" s="208"/>
      <c r="H601" s="206"/>
      <c r="I601" s="296"/>
      <c r="J601" s="169"/>
    </row>
    <row r="602" spans="1:10" x14ac:dyDescent="0.15">
      <c r="A602" s="169"/>
      <c r="B602" s="170" t="s">
        <v>685</v>
      </c>
      <c r="C602" s="199" t="s">
        <v>1830</v>
      </c>
      <c r="D602" s="167" t="s">
        <v>978</v>
      </c>
      <c r="E602" s="268">
        <v>1300</v>
      </c>
      <c r="F602" s="213">
        <f>E602*こちらの注文書シートをご利用ください!$H$9</f>
        <v>0</v>
      </c>
      <c r="G602" s="208"/>
      <c r="H602" s="206"/>
      <c r="I602" s="296"/>
      <c r="J602" s="169"/>
    </row>
    <row r="603" spans="1:10" x14ac:dyDescent="0.15">
      <c r="A603" s="169"/>
      <c r="B603" s="170" t="s">
        <v>686</v>
      </c>
      <c r="C603" s="199" t="s">
        <v>1830</v>
      </c>
      <c r="D603" s="167" t="s">
        <v>979</v>
      </c>
      <c r="E603" s="268">
        <v>1300</v>
      </c>
      <c r="F603" s="213">
        <f>E603*こちらの注文書シートをご利用ください!$H$9</f>
        <v>0</v>
      </c>
      <c r="G603" s="208"/>
      <c r="H603" s="206"/>
      <c r="I603" s="296"/>
      <c r="J603" s="169"/>
    </row>
    <row r="604" spans="1:10" x14ac:dyDescent="0.15">
      <c r="A604" s="169"/>
      <c r="B604" s="170" t="s">
        <v>1834</v>
      </c>
      <c r="C604" s="199" t="s">
        <v>1830</v>
      </c>
      <c r="E604" s="268">
        <v>1300</v>
      </c>
      <c r="F604" s="213">
        <f>E604*こちらの注文書シートをご利用ください!$H$9</f>
        <v>0</v>
      </c>
      <c r="G604" s="208"/>
      <c r="H604" s="206"/>
      <c r="I604" s="296"/>
      <c r="J604" s="169"/>
    </row>
    <row r="605" spans="1:10" x14ac:dyDescent="0.15">
      <c r="A605" s="169"/>
      <c r="B605" s="170" t="s">
        <v>687</v>
      </c>
      <c r="C605" s="199" t="s">
        <v>1830</v>
      </c>
      <c r="D605" s="167" t="s">
        <v>980</v>
      </c>
      <c r="E605" s="268">
        <v>1300</v>
      </c>
      <c r="F605" s="213">
        <f>E605*こちらの注文書シートをご利用ください!$H$9</f>
        <v>0</v>
      </c>
      <c r="G605" s="208"/>
      <c r="H605" s="206"/>
      <c r="I605" s="296"/>
      <c r="J605" s="169"/>
    </row>
    <row r="606" spans="1:10" x14ac:dyDescent="0.15">
      <c r="A606" s="169"/>
      <c r="B606" s="170" t="s">
        <v>688</v>
      </c>
      <c r="C606" s="199" t="s">
        <v>1830</v>
      </c>
      <c r="D606" s="167" t="s">
        <v>981</v>
      </c>
      <c r="E606" s="268">
        <v>1300</v>
      </c>
      <c r="F606" s="213">
        <f>E606*こちらの注文書シートをご利用ください!$H$9</f>
        <v>0</v>
      </c>
      <c r="G606" s="208"/>
      <c r="H606" s="206"/>
      <c r="I606" s="296"/>
      <c r="J606" s="169"/>
    </row>
    <row r="607" spans="1:10" x14ac:dyDescent="0.15">
      <c r="A607" s="303"/>
      <c r="B607" s="170" t="s">
        <v>1836</v>
      </c>
      <c r="C607" s="199" t="s">
        <v>1830</v>
      </c>
      <c r="D607" s="167" t="s">
        <v>1837</v>
      </c>
      <c r="E607" s="268">
        <v>1300</v>
      </c>
      <c r="F607" s="213">
        <f>E607*こちらの注文書シートをご利用ください!$H$9</f>
        <v>0</v>
      </c>
      <c r="G607" s="416"/>
      <c r="H607" s="203"/>
      <c r="I607" s="302"/>
      <c r="J607" s="303"/>
    </row>
    <row r="608" spans="1:10" x14ac:dyDescent="0.15">
      <c r="A608" s="221"/>
      <c r="B608" s="230" t="s">
        <v>137</v>
      </c>
      <c r="C608" s="275" t="s">
        <v>1830</v>
      </c>
      <c r="D608" s="230" t="s">
        <v>982</v>
      </c>
      <c r="E608" s="268">
        <v>1300</v>
      </c>
      <c r="F608" s="213">
        <f>E608*こちらの注文書シートをご利用ください!$H$9</f>
        <v>0</v>
      </c>
      <c r="G608" s="242"/>
      <c r="H608" s="220"/>
      <c r="I608" s="341"/>
      <c r="J608" s="221"/>
    </row>
    <row r="609" spans="1:10" x14ac:dyDescent="0.15">
      <c r="A609" s="216"/>
      <c r="B609" s="236" t="s">
        <v>689</v>
      </c>
      <c r="C609" s="273" t="s">
        <v>1839</v>
      </c>
      <c r="D609" s="226" t="s">
        <v>976</v>
      </c>
      <c r="E609" s="268">
        <v>4500</v>
      </c>
      <c r="F609" s="213">
        <f>E609*こちらの注文書シートをご利用ください!$H$9</f>
        <v>0</v>
      </c>
      <c r="G609" s="252"/>
      <c r="H609" s="215"/>
      <c r="I609" s="298"/>
      <c r="J609" s="216"/>
    </row>
    <row r="610" spans="1:10" x14ac:dyDescent="0.15">
      <c r="A610" s="169"/>
      <c r="B610" s="170" t="s">
        <v>690</v>
      </c>
      <c r="C610" s="273" t="s">
        <v>1839</v>
      </c>
      <c r="D610" s="167" t="s">
        <v>977</v>
      </c>
      <c r="E610" s="268">
        <v>4500</v>
      </c>
      <c r="F610" s="213">
        <f>E610*こちらの注文書シートをご利用ください!$H$9</f>
        <v>0</v>
      </c>
      <c r="G610" s="208"/>
      <c r="H610" s="206"/>
      <c r="I610" s="296"/>
      <c r="J610" s="169"/>
    </row>
    <row r="611" spans="1:10" x14ac:dyDescent="0.15">
      <c r="A611" s="169"/>
      <c r="B611" s="170" t="s">
        <v>1840</v>
      </c>
      <c r="C611" s="273" t="s">
        <v>1839</v>
      </c>
      <c r="D611" s="167" t="s">
        <v>1833</v>
      </c>
      <c r="E611" s="268">
        <v>4500</v>
      </c>
      <c r="F611" s="213">
        <f>E611*こちらの注文書シートをご利用ください!$H$9</f>
        <v>0</v>
      </c>
      <c r="G611" s="208"/>
      <c r="H611" s="206"/>
      <c r="I611" s="296"/>
      <c r="J611" s="169"/>
    </row>
    <row r="612" spans="1:10" x14ac:dyDescent="0.15">
      <c r="A612" s="169"/>
      <c r="B612" s="170" t="s">
        <v>691</v>
      </c>
      <c r="C612" s="273" t="s">
        <v>1839</v>
      </c>
      <c r="D612" s="167" t="s">
        <v>978</v>
      </c>
      <c r="E612" s="268">
        <v>4500</v>
      </c>
      <c r="F612" s="213">
        <f>E612*こちらの注文書シートをご利用ください!$H$9</f>
        <v>0</v>
      </c>
      <c r="G612" s="208"/>
      <c r="H612" s="206"/>
      <c r="I612" s="296"/>
      <c r="J612" s="169"/>
    </row>
    <row r="613" spans="1:10" x14ac:dyDescent="0.15">
      <c r="A613" s="169"/>
      <c r="B613" s="170" t="s">
        <v>692</v>
      </c>
      <c r="C613" s="273" t="s">
        <v>1839</v>
      </c>
      <c r="D613" s="167" t="s">
        <v>979</v>
      </c>
      <c r="E613" s="268">
        <v>4500</v>
      </c>
      <c r="F613" s="213">
        <f>E613*こちらの注文書シートをご利用ください!$H$9</f>
        <v>0</v>
      </c>
      <c r="G613" s="208"/>
      <c r="H613" s="206"/>
      <c r="I613" s="296"/>
      <c r="J613" s="169"/>
    </row>
    <row r="614" spans="1:10" x14ac:dyDescent="0.15">
      <c r="A614" s="169"/>
      <c r="B614" s="170" t="s">
        <v>1841</v>
      </c>
      <c r="C614" s="273" t="s">
        <v>1839</v>
      </c>
      <c r="D614" s="167" t="s">
        <v>1835</v>
      </c>
      <c r="E614" s="268">
        <v>4500</v>
      </c>
      <c r="F614" s="213">
        <f>E614*こちらの注文書シートをご利用ください!$H$9</f>
        <v>0</v>
      </c>
      <c r="G614" s="208"/>
      <c r="H614" s="206"/>
      <c r="I614" s="296"/>
      <c r="J614" s="169"/>
    </row>
    <row r="615" spans="1:10" x14ac:dyDescent="0.15">
      <c r="A615" s="169"/>
      <c r="B615" s="170" t="s">
        <v>693</v>
      </c>
      <c r="C615" s="273" t="s">
        <v>1839</v>
      </c>
      <c r="D615" s="167" t="s">
        <v>980</v>
      </c>
      <c r="E615" s="268">
        <v>4500</v>
      </c>
      <c r="F615" s="213">
        <f>E615*こちらの注文書シートをご利用ください!$H$9</f>
        <v>0</v>
      </c>
      <c r="G615" s="209"/>
      <c r="H615" s="210"/>
      <c r="I615" s="296"/>
      <c r="J615" s="169"/>
    </row>
    <row r="616" spans="1:10" x14ac:dyDescent="0.15">
      <c r="A616" s="169"/>
      <c r="B616" s="170" t="s">
        <v>694</v>
      </c>
      <c r="C616" s="199" t="s">
        <v>1839</v>
      </c>
      <c r="D616" s="167" t="s">
        <v>981</v>
      </c>
      <c r="E616" s="198">
        <v>4500</v>
      </c>
      <c r="F616" s="213">
        <f>E616*こちらの注文書シートをご利用ください!$H$9</f>
        <v>0</v>
      </c>
      <c r="G616" s="209"/>
      <c r="H616" s="210"/>
      <c r="I616" s="296"/>
      <c r="J616" s="169"/>
    </row>
    <row r="617" spans="1:10" x14ac:dyDescent="0.15">
      <c r="A617" s="169"/>
      <c r="B617" s="170" t="s">
        <v>1842</v>
      </c>
      <c r="C617" s="199" t="s">
        <v>1839</v>
      </c>
      <c r="D617" s="167" t="s">
        <v>1837</v>
      </c>
      <c r="E617" s="198">
        <v>4500</v>
      </c>
      <c r="F617" s="213">
        <f>E617*こちらの注文書シートをご利用ください!$H$9</f>
        <v>0</v>
      </c>
      <c r="G617" s="209"/>
      <c r="H617" s="210"/>
      <c r="I617" s="296"/>
      <c r="J617" s="169"/>
    </row>
    <row r="618" spans="1:10" x14ac:dyDescent="0.15">
      <c r="A618" s="169"/>
      <c r="B618" s="167" t="s">
        <v>701</v>
      </c>
      <c r="C618" s="167" t="s">
        <v>1838</v>
      </c>
      <c r="D618" s="167" t="s">
        <v>994</v>
      </c>
      <c r="E618" s="198">
        <v>4500</v>
      </c>
      <c r="F618" s="213">
        <f>E618*こちらの注文書シートをご利用ください!$H$9</f>
        <v>0</v>
      </c>
      <c r="G618" s="209"/>
      <c r="H618" s="210"/>
      <c r="I618" s="296"/>
      <c r="J618" s="169"/>
    </row>
    <row r="619" spans="1:10" x14ac:dyDescent="0.15">
      <c r="A619" s="169"/>
      <c r="B619" s="230" t="s">
        <v>138</v>
      </c>
      <c r="C619" s="230" t="s">
        <v>1838</v>
      </c>
      <c r="D619" s="230" t="s">
        <v>995</v>
      </c>
      <c r="E619" s="198">
        <v>4500</v>
      </c>
      <c r="F619" s="213">
        <f>E619*こちらの注文書シートをご利用ください!$H$9</f>
        <v>0</v>
      </c>
      <c r="G619" s="209"/>
      <c r="H619" s="210"/>
      <c r="I619" s="296"/>
      <c r="J619" s="169"/>
    </row>
    <row r="620" spans="1:10" x14ac:dyDescent="0.15">
      <c r="A620" s="216"/>
      <c r="B620" s="236" t="s">
        <v>695</v>
      </c>
      <c r="C620" s="273" t="s">
        <v>1597</v>
      </c>
      <c r="D620" s="226" t="s">
        <v>983</v>
      </c>
      <c r="E620" s="268">
        <v>12000</v>
      </c>
      <c r="F620" s="213">
        <f>E620*こちらの注文書シートをご利用ください!$H$9</f>
        <v>0</v>
      </c>
      <c r="G620" s="276"/>
      <c r="H620" s="277"/>
      <c r="I620" s="298"/>
      <c r="J620" s="216"/>
    </row>
    <row r="621" spans="1:10" x14ac:dyDescent="0.15">
      <c r="A621" s="169"/>
      <c r="B621" s="170" t="s">
        <v>696</v>
      </c>
      <c r="C621" s="199" t="s">
        <v>1597</v>
      </c>
      <c r="D621" s="167" t="s">
        <v>984</v>
      </c>
      <c r="E621" s="198">
        <v>12000</v>
      </c>
      <c r="F621" s="213">
        <f>E621*こちらの注文書シートをご利用ください!$H$9</f>
        <v>0</v>
      </c>
      <c r="G621" s="209"/>
      <c r="H621" s="210"/>
      <c r="I621" s="296"/>
      <c r="J621" s="169"/>
    </row>
    <row r="622" spans="1:10" x14ac:dyDescent="0.15">
      <c r="A622" s="169"/>
      <c r="B622" s="170" t="s">
        <v>697</v>
      </c>
      <c r="C622" s="199" t="s">
        <v>1767</v>
      </c>
      <c r="D622" s="167" t="s">
        <v>985</v>
      </c>
      <c r="E622" s="198">
        <v>12000</v>
      </c>
      <c r="F622" s="213">
        <f>E622*こちらの注文書シートをご利用ください!$H$9</f>
        <v>0</v>
      </c>
      <c r="G622" s="209"/>
      <c r="H622" s="210"/>
      <c r="I622" s="296"/>
      <c r="J622" s="169"/>
    </row>
    <row r="623" spans="1:10" x14ac:dyDescent="0.15">
      <c r="A623" s="221"/>
      <c r="B623" s="233" t="s">
        <v>698</v>
      </c>
      <c r="C623" s="275" t="s">
        <v>1766</v>
      </c>
      <c r="D623" s="230" t="s">
        <v>986</v>
      </c>
      <c r="E623" s="274">
        <v>12000</v>
      </c>
      <c r="F623" s="213">
        <f>E623*こちらの注文書シートをご利用ください!$H$9</f>
        <v>0</v>
      </c>
      <c r="G623" s="278"/>
      <c r="H623" s="279"/>
      <c r="I623" s="341"/>
      <c r="J623" s="221"/>
    </row>
    <row r="624" spans="1:10" ht="16.5" x14ac:dyDescent="0.15">
      <c r="A624" s="421"/>
      <c r="B624" s="236" t="s">
        <v>1804</v>
      </c>
      <c r="C624" s="240" t="s">
        <v>1801</v>
      </c>
      <c r="D624" s="226" t="s">
        <v>1806</v>
      </c>
      <c r="E624" s="268">
        <v>2500</v>
      </c>
      <c r="F624" s="213">
        <f>E624*こちらの注文書シートをご利用ください!$H$9</f>
        <v>0</v>
      </c>
      <c r="G624" s="276"/>
      <c r="H624" s="277"/>
      <c r="I624" s="298"/>
      <c r="J624" s="216"/>
    </row>
    <row r="625" spans="1:10" ht="16.5" x14ac:dyDescent="0.15">
      <c r="A625" s="422"/>
      <c r="B625" s="417" t="s">
        <v>1800</v>
      </c>
      <c r="C625" s="409" t="s">
        <v>1801</v>
      </c>
      <c r="D625" s="410" t="s">
        <v>1803</v>
      </c>
      <c r="E625" s="411">
        <v>2500</v>
      </c>
      <c r="F625" s="213">
        <f>E625*こちらの注文書シートをご利用ください!$H$9</f>
        <v>0</v>
      </c>
      <c r="G625" s="412"/>
      <c r="H625" s="413"/>
      <c r="I625" s="386"/>
      <c r="J625" s="396"/>
    </row>
    <row r="626" spans="1:10" x14ac:dyDescent="0.15">
      <c r="A626" s="216"/>
      <c r="B626" s="236" t="s">
        <v>1807</v>
      </c>
      <c r="C626" s="273" t="s">
        <v>1809</v>
      </c>
      <c r="D626" s="226" t="s">
        <v>987</v>
      </c>
      <c r="E626" s="268">
        <v>4800</v>
      </c>
      <c r="F626" s="213">
        <f>E626*こちらの注文書シートをご利用ください!$H$9</f>
        <v>0</v>
      </c>
      <c r="G626" s="252"/>
      <c r="H626" s="215"/>
      <c r="I626" s="298"/>
      <c r="J626" s="216"/>
    </row>
    <row r="627" spans="1:10" x14ac:dyDescent="0.15">
      <c r="A627" s="169"/>
      <c r="B627" s="236" t="s">
        <v>1810</v>
      </c>
      <c r="C627" s="273" t="s">
        <v>1809</v>
      </c>
      <c r="D627" s="167" t="s">
        <v>988</v>
      </c>
      <c r="E627" s="268">
        <v>4800</v>
      </c>
      <c r="F627" s="213">
        <f>E627*こちらの注文書シートをご利用ください!$H$9</f>
        <v>0</v>
      </c>
      <c r="G627" s="208"/>
      <c r="H627" s="206"/>
      <c r="I627" s="296"/>
      <c r="J627" s="169"/>
    </row>
    <row r="628" spans="1:10" x14ac:dyDescent="0.15">
      <c r="A628" s="169"/>
      <c r="B628" s="236" t="s">
        <v>1811</v>
      </c>
      <c r="C628" s="273" t="s">
        <v>1809</v>
      </c>
      <c r="D628" s="167" t="s">
        <v>1812</v>
      </c>
      <c r="E628" s="268">
        <v>4800</v>
      </c>
      <c r="F628" s="213">
        <f>E628*こちらの注文書シートをご利用ください!$H$9</f>
        <v>0</v>
      </c>
      <c r="G628" s="242"/>
      <c r="H628" s="220"/>
      <c r="I628" s="341"/>
      <c r="J628" s="221"/>
    </row>
    <row r="629" spans="1:10" x14ac:dyDescent="0.15">
      <c r="A629" s="216"/>
      <c r="B629" s="236" t="s">
        <v>1814</v>
      </c>
      <c r="C629" s="273" t="s">
        <v>1809</v>
      </c>
      <c r="D629" s="167" t="s">
        <v>989</v>
      </c>
      <c r="E629" s="268">
        <v>4800</v>
      </c>
      <c r="F629" s="213">
        <f>E629*こちらの注文書シートをご利用ください!$H$9</f>
        <v>0</v>
      </c>
      <c r="G629" s="393"/>
      <c r="H629" s="414"/>
      <c r="I629" s="408"/>
      <c r="J629" s="402"/>
    </row>
    <row r="630" spans="1:10" x14ac:dyDescent="0.15">
      <c r="A630" s="216"/>
      <c r="B630" s="236" t="s">
        <v>1815</v>
      </c>
      <c r="C630" s="273" t="s">
        <v>1809</v>
      </c>
      <c r="D630" s="415" t="s">
        <v>1816</v>
      </c>
      <c r="E630" s="356">
        <v>4800</v>
      </c>
      <c r="F630" s="213">
        <f>E630*こちらの注文書シートをご利用ください!$H$9</f>
        <v>0</v>
      </c>
      <c r="G630" s="393"/>
      <c r="H630" s="414"/>
      <c r="I630" s="408"/>
      <c r="J630" s="402"/>
    </row>
    <row r="631" spans="1:10" x14ac:dyDescent="0.15">
      <c r="A631" s="216"/>
      <c r="B631" s="236" t="s">
        <v>1813</v>
      </c>
      <c r="C631" s="273" t="s">
        <v>1808</v>
      </c>
      <c r="D631" s="167" t="s">
        <v>1805</v>
      </c>
      <c r="E631" s="198">
        <v>4800</v>
      </c>
      <c r="F631" s="213">
        <f>E631*こちらの注文書シートをご利用ください!$H$9</f>
        <v>0</v>
      </c>
      <c r="G631" s="393"/>
      <c r="H631" s="414"/>
      <c r="I631" s="408"/>
      <c r="J631" s="402"/>
    </row>
    <row r="632" spans="1:10" x14ac:dyDescent="0.15">
      <c r="A632" s="216"/>
      <c r="B632" s="236" t="s">
        <v>1817</v>
      </c>
      <c r="C632" s="273" t="s">
        <v>1808</v>
      </c>
      <c r="D632" s="167" t="s">
        <v>1802</v>
      </c>
      <c r="E632" s="198">
        <v>4800</v>
      </c>
      <c r="F632" s="213">
        <f>E632*こちらの注文書シートをご利用ください!$H$9</f>
        <v>0</v>
      </c>
      <c r="G632" s="393"/>
      <c r="H632" s="414"/>
      <c r="I632" s="408"/>
      <c r="J632" s="402"/>
    </row>
    <row r="633" spans="1:10" x14ac:dyDescent="0.15">
      <c r="A633" s="216"/>
      <c r="B633" s="226" t="s">
        <v>133</v>
      </c>
      <c r="C633" s="226" t="s">
        <v>699</v>
      </c>
      <c r="D633" s="226" t="s">
        <v>990</v>
      </c>
      <c r="E633" s="268">
        <v>9000</v>
      </c>
      <c r="F633" s="213">
        <f>E633*こちらの注文書シートをご利用ください!$H$9</f>
        <v>0</v>
      </c>
      <c r="G633" s="252"/>
      <c r="H633" s="215"/>
      <c r="I633" s="298"/>
      <c r="J633" s="216"/>
    </row>
    <row r="634" spans="1:10" x14ac:dyDescent="0.15">
      <c r="A634" s="169"/>
      <c r="B634" s="167" t="s">
        <v>134</v>
      </c>
      <c r="C634" s="167" t="s">
        <v>699</v>
      </c>
      <c r="D634" s="167" t="s">
        <v>991</v>
      </c>
      <c r="E634" s="198">
        <v>9000</v>
      </c>
      <c r="F634" s="213">
        <f>E634*こちらの注文書シートをご利用ください!$H$9</f>
        <v>0</v>
      </c>
      <c r="G634" s="208"/>
      <c r="H634" s="206"/>
      <c r="I634" s="296"/>
      <c r="J634" s="169"/>
    </row>
    <row r="635" spans="1:10" x14ac:dyDescent="0.15">
      <c r="A635" s="169"/>
      <c r="B635" s="167" t="s">
        <v>135</v>
      </c>
      <c r="C635" s="167" t="s">
        <v>700</v>
      </c>
      <c r="D635" s="167" t="s">
        <v>992</v>
      </c>
      <c r="E635" s="198">
        <v>9000</v>
      </c>
      <c r="F635" s="213">
        <f>E635*こちらの注文書シートをご利用ください!$H$9</f>
        <v>0</v>
      </c>
      <c r="G635" s="208"/>
      <c r="H635" s="206"/>
      <c r="I635" s="296"/>
      <c r="J635" s="169"/>
    </row>
    <row r="636" spans="1:10" x14ac:dyDescent="0.15">
      <c r="A636" s="169"/>
      <c r="B636" s="167" t="s">
        <v>136</v>
      </c>
      <c r="C636" s="167" t="s">
        <v>700</v>
      </c>
      <c r="D636" s="167" t="s">
        <v>993</v>
      </c>
      <c r="E636" s="198">
        <v>9000</v>
      </c>
      <c r="F636" s="213">
        <f>E636*こちらの注文書シートをご利用ください!$H$9</f>
        <v>0</v>
      </c>
      <c r="G636" s="208"/>
      <c r="H636" s="206"/>
      <c r="I636" s="296"/>
      <c r="J636" s="169"/>
    </row>
    <row r="637" spans="1:10" x14ac:dyDescent="0.15">
      <c r="A637" s="216"/>
      <c r="B637" s="226" t="s">
        <v>702</v>
      </c>
      <c r="C637" s="226" t="s">
        <v>1819</v>
      </c>
      <c r="D637" s="226" t="s">
        <v>996</v>
      </c>
      <c r="E637" s="268">
        <v>4500</v>
      </c>
      <c r="F637" s="213">
        <f>E637*こちらの注文書シートをご利用ください!$H$9</f>
        <v>0</v>
      </c>
      <c r="G637" s="252"/>
      <c r="H637" s="215"/>
      <c r="I637" s="298"/>
      <c r="J637" s="216"/>
    </row>
    <row r="638" spans="1:10" hidden="1" x14ac:dyDescent="0.15">
      <c r="A638" s="169"/>
      <c r="B638" s="167" t="s">
        <v>171</v>
      </c>
      <c r="C638" s="167" t="s">
        <v>1765</v>
      </c>
      <c r="D638" s="167" t="s">
        <v>997</v>
      </c>
      <c r="E638" s="198">
        <v>4500</v>
      </c>
      <c r="F638" s="213">
        <f>E638*こちらの注文書シートをご利用ください!$H$9</f>
        <v>0</v>
      </c>
      <c r="G638" s="208"/>
      <c r="H638" s="206"/>
      <c r="I638" s="296"/>
      <c r="J638" s="169"/>
    </row>
    <row r="639" spans="1:10" x14ac:dyDescent="0.15">
      <c r="A639" s="169"/>
      <c r="B639" s="167" t="s">
        <v>172</v>
      </c>
      <c r="C639" s="167" t="s">
        <v>1818</v>
      </c>
      <c r="D639" s="167" t="s">
        <v>998</v>
      </c>
      <c r="E639" s="198">
        <v>4500</v>
      </c>
      <c r="F639" s="213">
        <f>E639*こちらの注文書シートをご利用ください!$H$9</f>
        <v>0</v>
      </c>
      <c r="G639" s="208"/>
      <c r="H639" s="206"/>
      <c r="I639" s="296"/>
      <c r="J639" s="169"/>
    </row>
    <row r="640" spans="1:10" x14ac:dyDescent="0.15">
      <c r="A640" s="169"/>
      <c r="B640" s="167" t="s">
        <v>173</v>
      </c>
      <c r="C640" s="167" t="s">
        <v>1765</v>
      </c>
      <c r="D640" s="167" t="s">
        <v>999</v>
      </c>
      <c r="E640" s="198">
        <v>4500</v>
      </c>
      <c r="F640" s="213">
        <f>E640*こちらの注文書シートをご利用ください!$H$9</f>
        <v>0</v>
      </c>
      <c r="G640" s="208"/>
      <c r="H640" s="206"/>
      <c r="I640" s="296"/>
      <c r="J640" s="169"/>
    </row>
    <row r="641" spans="1:10" x14ac:dyDescent="0.15">
      <c r="A641" s="169"/>
      <c r="B641" s="167" t="s">
        <v>1820</v>
      </c>
      <c r="C641" s="167" t="s">
        <v>1822</v>
      </c>
      <c r="D641" s="167" t="s">
        <v>1824</v>
      </c>
      <c r="E641" s="198">
        <v>4500</v>
      </c>
      <c r="F641" s="213">
        <f>E641*こちらの注文書シートをご利用ください!$H$9</f>
        <v>0</v>
      </c>
      <c r="G641" s="208"/>
      <c r="H641" s="206"/>
      <c r="I641" s="296"/>
      <c r="J641" s="169"/>
    </row>
    <row r="642" spans="1:10" x14ac:dyDescent="0.15">
      <c r="A642" s="169"/>
      <c r="B642" s="167" t="s">
        <v>1821</v>
      </c>
      <c r="C642" s="167" t="s">
        <v>1822</v>
      </c>
      <c r="D642" s="167" t="s">
        <v>1823</v>
      </c>
      <c r="E642" s="198">
        <v>4500</v>
      </c>
      <c r="F642" s="213">
        <f>E642*こちらの注文書シートをご利用ください!$H$9</f>
        <v>0</v>
      </c>
      <c r="G642" s="208"/>
      <c r="H642" s="206"/>
      <c r="I642" s="296"/>
      <c r="J642" s="169"/>
    </row>
    <row r="643" spans="1:10" x14ac:dyDescent="0.15">
      <c r="A643" s="216"/>
      <c r="B643" s="226" t="s">
        <v>1825</v>
      </c>
      <c r="C643" s="167" t="s">
        <v>1827</v>
      </c>
      <c r="D643" s="226" t="s">
        <v>1828</v>
      </c>
      <c r="E643" s="268">
        <v>2000</v>
      </c>
      <c r="F643" s="213">
        <f>E643*こちらの注文書シートをご利用ください!$H$9</f>
        <v>0</v>
      </c>
      <c r="G643" s="252"/>
      <c r="H643" s="215"/>
      <c r="I643" s="298"/>
      <c r="J643" s="216"/>
    </row>
    <row r="644" spans="1:10" x14ac:dyDescent="0.15">
      <c r="A644" s="216"/>
      <c r="B644" s="226" t="s">
        <v>1826</v>
      </c>
      <c r="C644" s="167" t="s">
        <v>1827</v>
      </c>
      <c r="D644" s="226" t="s">
        <v>1829</v>
      </c>
      <c r="E644" s="268">
        <v>2000</v>
      </c>
      <c r="F644" s="213">
        <f>E644*こちらの注文書シートをご利用ください!$H$9</f>
        <v>0</v>
      </c>
      <c r="G644" s="252"/>
      <c r="H644" s="215"/>
      <c r="I644" s="298"/>
      <c r="J644" s="216"/>
    </row>
    <row r="645" spans="1:10" x14ac:dyDescent="0.15">
      <c r="A645" s="216"/>
      <c r="B645" s="226">
        <v>90168</v>
      </c>
      <c r="C645" s="216" t="s">
        <v>195</v>
      </c>
      <c r="D645" s="216" t="s">
        <v>196</v>
      </c>
      <c r="E645" s="383">
        <v>400</v>
      </c>
      <c r="F645" s="213">
        <f>E645*こちらの注文書シートをご利用ください!$H$9</f>
        <v>0</v>
      </c>
      <c r="G645" s="252"/>
      <c r="H645" s="215"/>
      <c r="I645" s="298"/>
      <c r="J645" s="216"/>
    </row>
    <row r="646" spans="1:10" x14ac:dyDescent="0.15">
      <c r="A646" s="221"/>
      <c r="B646" s="221" t="s">
        <v>197</v>
      </c>
      <c r="C646" s="221" t="s">
        <v>198</v>
      </c>
      <c r="D646" s="221" t="s">
        <v>199</v>
      </c>
      <c r="E646" s="384">
        <v>1800</v>
      </c>
      <c r="F646" s="241">
        <v>1080</v>
      </c>
      <c r="G646" s="242" t="s">
        <v>124</v>
      </c>
      <c r="H646" s="242" t="s">
        <v>124</v>
      </c>
      <c r="I646" s="242" t="s">
        <v>124</v>
      </c>
      <c r="J646" s="221"/>
    </row>
    <row r="647" spans="1:10" ht="14.25" x14ac:dyDescent="0.15">
      <c r="A647" s="423"/>
      <c r="B647" s="280" t="s">
        <v>1012</v>
      </c>
      <c r="C647" s="281" t="s">
        <v>1014</v>
      </c>
      <c r="D647" s="282" t="s">
        <v>1011</v>
      </c>
      <c r="E647" s="283">
        <v>1200</v>
      </c>
      <c r="F647" s="267">
        <v>720</v>
      </c>
      <c r="G647" s="252" t="s">
        <v>124</v>
      </c>
      <c r="H647" s="252" t="s">
        <v>124</v>
      </c>
      <c r="I647" s="252" t="s">
        <v>124</v>
      </c>
      <c r="J647" s="280" t="s">
        <v>1016</v>
      </c>
    </row>
    <row r="648" spans="1:10" ht="14.25" x14ac:dyDescent="0.15">
      <c r="A648" s="424"/>
      <c r="B648" s="164" t="s">
        <v>1013</v>
      </c>
      <c r="C648" s="165" t="s">
        <v>1015</v>
      </c>
      <c r="D648" s="165" t="s">
        <v>1011</v>
      </c>
      <c r="E648" s="166">
        <v>1200</v>
      </c>
      <c r="F648" s="207">
        <v>720</v>
      </c>
      <c r="G648" s="208" t="s">
        <v>124</v>
      </c>
      <c r="H648" s="208" t="s">
        <v>124</v>
      </c>
      <c r="I648" s="208" t="s">
        <v>124</v>
      </c>
      <c r="J648" s="164" t="s">
        <v>1017</v>
      </c>
    </row>
    <row r="649" spans="1:10" x14ac:dyDescent="0.15">
      <c r="F649" s="200"/>
      <c r="G649" s="200"/>
    </row>
    <row r="650" spans="1:10" x14ac:dyDescent="0.15">
      <c r="F650" s="200"/>
      <c r="G650" s="200"/>
    </row>
    <row r="651" spans="1:10" x14ac:dyDescent="0.15">
      <c r="F651" s="200"/>
      <c r="G651" s="200"/>
    </row>
    <row r="652" spans="1:10" x14ac:dyDescent="0.15">
      <c r="F652" s="200"/>
      <c r="G652" s="200"/>
    </row>
    <row r="653" spans="1:10" x14ac:dyDescent="0.15">
      <c r="F653" s="200"/>
      <c r="G653" s="200"/>
    </row>
    <row r="654" spans="1:10" x14ac:dyDescent="0.15">
      <c r="F654" s="200"/>
      <c r="G654" s="200"/>
    </row>
    <row r="655" spans="1:10" x14ac:dyDescent="0.15">
      <c r="F655" s="200"/>
      <c r="G655" s="200"/>
    </row>
    <row r="656" spans="1:10" x14ac:dyDescent="0.15">
      <c r="F656" s="200"/>
      <c r="G656" s="200"/>
    </row>
    <row r="657" spans="6:7" x14ac:dyDescent="0.15">
      <c r="F657" s="200"/>
      <c r="G657" s="200"/>
    </row>
    <row r="658" spans="6:7" x14ac:dyDescent="0.15">
      <c r="F658" s="200"/>
      <c r="G658" s="200"/>
    </row>
    <row r="659" spans="6:7" x14ac:dyDescent="0.15">
      <c r="F659" s="200"/>
      <c r="G659" s="200"/>
    </row>
    <row r="660" spans="6:7" x14ac:dyDescent="0.15">
      <c r="F660" s="200"/>
      <c r="G660" s="200"/>
    </row>
    <row r="661" spans="6:7" x14ac:dyDescent="0.15">
      <c r="F661" s="200"/>
      <c r="G661" s="200"/>
    </row>
    <row r="662" spans="6:7" x14ac:dyDescent="0.15">
      <c r="F662" s="200"/>
      <c r="G662" s="200"/>
    </row>
    <row r="663" spans="6:7" x14ac:dyDescent="0.15">
      <c r="F663" s="200"/>
      <c r="G663" s="200"/>
    </row>
    <row r="664" spans="6:7" x14ac:dyDescent="0.15">
      <c r="F664" s="200"/>
      <c r="G664" s="200"/>
    </row>
    <row r="665" spans="6:7" x14ac:dyDescent="0.15">
      <c r="F665" s="200"/>
      <c r="G665" s="200"/>
    </row>
    <row r="666" spans="6:7" x14ac:dyDescent="0.15">
      <c r="F666" s="200"/>
      <c r="G666" s="200"/>
    </row>
    <row r="667" spans="6:7" x14ac:dyDescent="0.15">
      <c r="F667" s="200"/>
      <c r="G667" s="200"/>
    </row>
    <row r="668" spans="6:7" x14ac:dyDescent="0.15">
      <c r="F668" s="200"/>
      <c r="G668" s="200"/>
    </row>
    <row r="669" spans="6:7" x14ac:dyDescent="0.15">
      <c r="F669" s="200"/>
      <c r="G669" s="200"/>
    </row>
    <row r="670" spans="6:7" x14ac:dyDescent="0.15">
      <c r="F670" s="200"/>
      <c r="G670" s="200"/>
    </row>
    <row r="671" spans="6:7" x14ac:dyDescent="0.15">
      <c r="F671" s="200"/>
      <c r="G671" s="200"/>
    </row>
    <row r="672" spans="6:7" x14ac:dyDescent="0.15">
      <c r="F672" s="200"/>
      <c r="G672" s="200"/>
    </row>
    <row r="673" spans="7:8" x14ac:dyDescent="0.15">
      <c r="G673" s="200"/>
    </row>
    <row r="674" spans="7:8" x14ac:dyDescent="0.15">
      <c r="G674" s="200"/>
    </row>
    <row r="675" spans="7:8" x14ac:dyDescent="0.15">
      <c r="G675" s="200"/>
    </row>
    <row r="676" spans="7:8" x14ac:dyDescent="0.15">
      <c r="G676" s="200"/>
    </row>
    <row r="677" spans="7:8" x14ac:dyDescent="0.15">
      <c r="G677" s="200"/>
      <c r="H677" s="153" t="s">
        <v>124</v>
      </c>
    </row>
  </sheetData>
  <sheetProtection algorithmName="SHA-512" hashValue="14a75ZY4i+P7S6Ntrhwr8xLcaOubBwATKpKKcHLXyX/4RefsGx7JVddJ4QXEUcOO/3cqPu39aklEpT5DCfVrrA==" saltValue="65dYK1JU3qm8dqKAnAiF1Q==" spinCount="100000" sheet="1" objects="1" scenarios="1"/>
  <mergeCells count="80">
    <mergeCell ref="A555:B555"/>
    <mergeCell ref="A176:A185"/>
    <mergeCell ref="A583:B583"/>
    <mergeCell ref="A425:A428"/>
    <mergeCell ref="A429:A434"/>
    <mergeCell ref="A435:A436"/>
    <mergeCell ref="A475:A482"/>
    <mergeCell ref="A483:A491"/>
    <mergeCell ref="A421:A424"/>
    <mergeCell ref="A350:A363"/>
    <mergeCell ref="A364:A377"/>
    <mergeCell ref="A378:A390"/>
    <mergeCell ref="A391:A392"/>
    <mergeCell ref="A393:A402"/>
    <mergeCell ref="A403:A420"/>
    <mergeCell ref="A278:A282"/>
    <mergeCell ref="A170:A175"/>
    <mergeCell ref="A186:A201"/>
    <mergeCell ref="A202:A215"/>
    <mergeCell ref="A275:A277"/>
    <mergeCell ref="A216:A219"/>
    <mergeCell ref="A220:A225"/>
    <mergeCell ref="A226:A233"/>
    <mergeCell ref="A234:A237"/>
    <mergeCell ref="A238:A243"/>
    <mergeCell ref="A244:A255"/>
    <mergeCell ref="A256:A261"/>
    <mergeCell ref="A262:A265"/>
    <mergeCell ref="A266:A274"/>
    <mergeCell ref="A119:A120"/>
    <mergeCell ref="A121:A126"/>
    <mergeCell ref="A127:A132"/>
    <mergeCell ref="A133:A138"/>
    <mergeCell ref="A139:A144"/>
    <mergeCell ref="A28:A31"/>
    <mergeCell ref="A32:A33"/>
    <mergeCell ref="A34:A35"/>
    <mergeCell ref="A36:A39"/>
    <mergeCell ref="A40:A43"/>
    <mergeCell ref="A2:A7"/>
    <mergeCell ref="A8:A13"/>
    <mergeCell ref="A14:A17"/>
    <mergeCell ref="A18:A21"/>
    <mergeCell ref="A22:A27"/>
    <mergeCell ref="A44:A49"/>
    <mergeCell ref="A50:A55"/>
    <mergeCell ref="A56:A59"/>
    <mergeCell ref="A60:A65"/>
    <mergeCell ref="A66:A73"/>
    <mergeCell ref="A75:A83"/>
    <mergeCell ref="A96:A103"/>
    <mergeCell ref="A104:A109"/>
    <mergeCell ref="A110:A115"/>
    <mergeCell ref="A116:A118"/>
    <mergeCell ref="A84:A89"/>
    <mergeCell ref="A90:A95"/>
    <mergeCell ref="A145:A152"/>
    <mergeCell ref="A153:A156"/>
    <mergeCell ref="A157:A158"/>
    <mergeCell ref="A159:A167"/>
    <mergeCell ref="A168:A169"/>
    <mergeCell ref="A298:A301"/>
    <mergeCell ref="A302:A316"/>
    <mergeCell ref="A317:A326"/>
    <mergeCell ref="A327:A349"/>
    <mergeCell ref="A283:A285"/>
    <mergeCell ref="A286:A291"/>
    <mergeCell ref="A292:A293"/>
    <mergeCell ref="A294:A297"/>
    <mergeCell ref="A538:A543"/>
    <mergeCell ref="A544:A554"/>
    <mergeCell ref="A437:A441"/>
    <mergeCell ref="A442:A448"/>
    <mergeCell ref="A449:A457"/>
    <mergeCell ref="A458:A465"/>
    <mergeCell ref="A466:A474"/>
    <mergeCell ref="A492:A500"/>
    <mergeCell ref="A501:A512"/>
    <mergeCell ref="A513:A532"/>
    <mergeCell ref="A533:A537"/>
  </mergeCells>
  <phoneticPr fontId="18"/>
  <dataValidations disablePrompts="1" count="5">
    <dataValidation allowBlank="1" showInputMessage="1" showErrorMessage="1" prompt="カナと英語は半角で_x000a_柄・色合わせて10文字以内（半角は2文字で1カウント）_x000a_英単語の頭文字は大文字にしてください_x000a_" sqref="D64:D65 D40:D43" xr:uid="{D25102E7-1623-458B-BA9B-45DA0775C0C3}"/>
    <dataValidation type="textLength" errorStyle="warning" operator="equal" allowBlank="1" showInputMessage="1" showErrorMessage="1" error="20文字以上なので、販売管理に全く同じようには登録できません。_x000a_20文字以内に抑えるか、販売管理への登録内容が変更になります。" prompt="全角20文字以内_x000a_(半角使用不可)" sqref="C40:C43 C64:C65" xr:uid="{9DD85E1F-7D53-466C-B40F-3DC892E19CDC}">
      <formula1>20</formula1>
    </dataValidation>
    <dataValidation type="textLength" errorStyle="warning" operator="lessThanOrEqual" allowBlank="1" showInputMessage="1" showErrorMessage="1" error="20文字以上なので、販売管理に全く同じようには登録できません。_x000a_20文字以内に抑えるか、販売管理への登録内容が変更になります。" prompt="全角20文字以内_x000a_(半角使用不可)" sqref="C24:C27 C38:C39" xr:uid="{1E4E4CD6-022D-491C-A008-24716B74CAD3}">
      <formula1>20</formula1>
    </dataValidation>
    <dataValidation allowBlank="1" showInputMessage="1" showErrorMessage="1" prompt="カナと英語は半角で。_x000a_柄・色合わせて10文字以内（半角は2文字で1カウント）_x000a_英単語の頭文字は大文字にしてください。_x000a_" sqref="D24:D27 D318 D38:D39" xr:uid="{109EE318-D2ED-4AA4-93E8-C54E149655C5}"/>
    <dataValidation type="list" allowBlank="1" showInputMessage="1" showErrorMessage="1" sqref="H68:I73 H544:I553 H577:H583 G2:G561 G577:G648" xr:uid="{312AAC94-F568-492D-9FAB-19E4A7EF30F4}">
      <formula1>"*"</formula1>
    </dataValidation>
  </dataValidations>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J48"/>
  <sheetViews>
    <sheetView tabSelected="1" view="pageBreakPreview" zoomScale="60" zoomScaleNormal="60" workbookViewId="0">
      <pane xSplit="1" ySplit="11" topLeftCell="B12" activePane="bottomRight" state="frozen"/>
      <selection pane="topRight" activeCell="B1" sqref="B1"/>
      <selection pane="bottomLeft" activeCell="A12" sqref="A12"/>
      <selection pane="bottomRight" activeCell="E17" sqref="E17"/>
    </sheetView>
  </sheetViews>
  <sheetFormatPr defaultColWidth="8.75" defaultRowHeight="13.5" x14ac:dyDescent="0.15"/>
  <cols>
    <col min="1" max="1" width="4.125" bestFit="1" customWidth="1"/>
    <col min="2" max="2" width="16.125" customWidth="1"/>
    <col min="3" max="3" width="50.625" customWidth="1"/>
    <col min="4" max="4" width="50.75" customWidth="1"/>
    <col min="5" max="5" width="8.875" customWidth="1"/>
    <col min="6" max="6" width="10.75" customWidth="1"/>
    <col min="7" max="7" width="13" customWidth="1"/>
    <col min="8" max="8" width="10.5" customWidth="1"/>
    <col min="9" max="9" width="12.125" bestFit="1" customWidth="1"/>
    <col min="10" max="10" width="3.75" style="102" customWidth="1"/>
  </cols>
  <sheetData>
    <row r="1" spans="1:10" ht="17.25" x14ac:dyDescent="0.15">
      <c r="A1" s="3"/>
      <c r="B1" s="3"/>
      <c r="C1" s="3"/>
      <c r="D1" s="3"/>
      <c r="E1" s="3"/>
      <c r="F1" s="4"/>
      <c r="G1" s="58"/>
      <c r="H1" s="461">
        <f ca="1">TODAY()</f>
        <v>45181</v>
      </c>
      <c r="I1" s="461"/>
      <c r="J1" s="103"/>
    </row>
    <row r="2" spans="1:10" s="1" customFormat="1" ht="38.450000000000003" customHeight="1" x14ac:dyDescent="0.15">
      <c r="A2" s="5"/>
      <c r="B2" s="6" t="s">
        <v>5</v>
      </c>
      <c r="C2" s="7"/>
      <c r="D2" s="7"/>
      <c r="E2" s="7"/>
      <c r="F2" s="7"/>
      <c r="G2" s="7"/>
      <c r="H2" s="7"/>
      <c r="I2" s="7"/>
      <c r="J2" s="104"/>
    </row>
    <row r="3" spans="1:10" s="1" customFormat="1" ht="18.600000000000001" customHeight="1" x14ac:dyDescent="0.15">
      <c r="A3" s="5"/>
      <c r="B3" s="63"/>
      <c r="C3" s="7"/>
      <c r="D3" s="7"/>
      <c r="E3" s="7"/>
      <c r="F3" s="458" t="s">
        <v>14</v>
      </c>
      <c r="G3" s="458"/>
      <c r="H3" s="458"/>
      <c r="I3" s="458"/>
      <c r="J3" s="104"/>
    </row>
    <row r="4" spans="1:10" s="1" customFormat="1" ht="24.95" customHeight="1" x14ac:dyDescent="0.15">
      <c r="A4" s="5"/>
      <c r="B4" s="64" t="s">
        <v>6</v>
      </c>
      <c r="C4" s="101"/>
      <c r="D4" s="7"/>
      <c r="E4" s="7"/>
      <c r="F4" s="458"/>
      <c r="G4" s="458"/>
      <c r="H4" s="458"/>
      <c r="I4" s="458"/>
      <c r="J4" s="104"/>
    </row>
    <row r="5" spans="1:10" ht="24.95" customHeight="1" x14ac:dyDescent="0.15">
      <c r="A5" s="44"/>
      <c r="B5" s="64" t="s">
        <v>7</v>
      </c>
      <c r="C5" s="101"/>
      <c r="D5" s="68"/>
      <c r="E5" s="68" t="s">
        <v>117</v>
      </c>
      <c r="F5" s="455"/>
      <c r="G5" s="456"/>
      <c r="H5" s="456"/>
      <c r="I5" s="457"/>
      <c r="J5" s="103"/>
    </row>
    <row r="6" spans="1:10" s="1" customFormat="1" ht="24.95" customHeight="1" x14ac:dyDescent="0.15">
      <c r="A6" s="45"/>
      <c r="B6" s="64" t="s">
        <v>99</v>
      </c>
      <c r="C6" s="101"/>
      <c r="D6" s="469" t="s">
        <v>157</v>
      </c>
      <c r="E6" s="470"/>
      <c r="F6" s="470"/>
      <c r="G6" s="470"/>
      <c r="H6" s="470"/>
      <c r="I6" s="470"/>
      <c r="J6" s="104"/>
    </row>
    <row r="7" spans="1:10" s="1" customFormat="1" ht="24.95" customHeight="1" x14ac:dyDescent="0.15">
      <c r="A7" s="45"/>
      <c r="B7" s="64" t="s">
        <v>100</v>
      </c>
      <c r="C7" s="101"/>
      <c r="E7" s="7"/>
      <c r="F7" s="7"/>
      <c r="G7" s="7"/>
      <c r="H7" s="7"/>
      <c r="J7" s="104"/>
    </row>
    <row r="8" spans="1:10" s="1" customFormat="1" ht="24.95" customHeight="1" x14ac:dyDescent="0.15">
      <c r="A8" s="45"/>
      <c r="B8" s="64" t="s">
        <v>101</v>
      </c>
      <c r="C8" s="100"/>
      <c r="D8" s="98" t="s">
        <v>103</v>
      </c>
      <c r="E8" s="66"/>
      <c r="F8" s="66"/>
      <c r="G8" s="69"/>
      <c r="H8" s="70"/>
      <c r="I8" s="70"/>
      <c r="J8" s="104"/>
    </row>
    <row r="9" spans="1:10" s="1" customFormat="1" ht="24.95" customHeight="1" x14ac:dyDescent="0.5">
      <c r="A9" s="45"/>
      <c r="B9" s="64" t="s">
        <v>102</v>
      </c>
      <c r="C9" s="76"/>
      <c r="D9" s="98" t="s">
        <v>104</v>
      </c>
      <c r="E9" s="67"/>
      <c r="F9" s="67"/>
      <c r="G9" s="72" t="s">
        <v>18</v>
      </c>
      <c r="H9" s="462"/>
      <c r="I9" s="463"/>
      <c r="J9" s="104"/>
    </row>
    <row r="10" spans="1:10" s="1" customFormat="1" ht="24.95" customHeight="1" thickBot="1" x14ac:dyDescent="0.5">
      <c r="A10" s="5"/>
      <c r="B10" s="71" t="s">
        <v>25</v>
      </c>
      <c r="C10" s="7"/>
      <c r="D10" s="8" t="s">
        <v>24</v>
      </c>
      <c r="E10" s="7"/>
      <c r="F10" s="61"/>
      <c r="G10" s="61"/>
      <c r="H10" s="61"/>
      <c r="I10" s="61"/>
      <c r="J10" s="104"/>
    </row>
    <row r="11" spans="1:10" s="1" customFormat="1" ht="19.5" customHeight="1" thickTop="1" thickBot="1" x14ac:dyDescent="0.2">
      <c r="A11" s="9" t="s">
        <v>22</v>
      </c>
      <c r="B11" s="10" t="s">
        <v>23</v>
      </c>
      <c r="C11" s="11" t="s">
        <v>8</v>
      </c>
      <c r="D11" s="12" t="s">
        <v>9</v>
      </c>
      <c r="E11" s="12" t="s">
        <v>10</v>
      </c>
      <c r="F11" s="13" t="s">
        <v>16</v>
      </c>
      <c r="G11" s="11" t="s">
        <v>11</v>
      </c>
      <c r="H11" s="14" t="s">
        <v>17</v>
      </c>
      <c r="I11" s="15" t="s">
        <v>15</v>
      </c>
      <c r="J11" s="106"/>
    </row>
    <row r="12" spans="1:10" s="2" customFormat="1" ht="35.1" customHeight="1" x14ac:dyDescent="0.15">
      <c r="A12" s="29">
        <v>1</v>
      </c>
      <c r="B12" s="79"/>
      <c r="C12" s="30" t="str">
        <f>IF($B12="","",IFERROR(VLOOKUP($B12,'商品リスト&amp;JANコード（ 2023.8.28更新）'!$B$2:$E$774,2,FALSE),"商品コードが間違っています"))</f>
        <v/>
      </c>
      <c r="D12" s="30" t="str">
        <f>IF($C12="","",IFERROR(VLOOKUP($B12,'商品リスト&amp;JANコード（ 2023.8.28更新）'!$B$2:$E$774,3,FALSE),""))</f>
        <v/>
      </c>
      <c r="E12" s="147"/>
      <c r="F12" s="144" t="str">
        <f>IF($C12="","",IFERROR(VLOOKUP($B12,'商品リスト&amp;JANコード（ 2023.8.28更新）'!$B$2:$F$774,5,FALSE),""))</f>
        <v/>
      </c>
      <c r="G12" s="32" t="str">
        <f t="shared" ref="G12:G41" si="0">IF(E12="","",IF(F12="","",E12*F12))</f>
        <v/>
      </c>
      <c r="H12" s="33" t="str">
        <f>IF($C12="","",IFERROR(VLOOKUP($B12,'商品リスト&amp;JANコード（ 2023.8.28更新）'!$B$2:$E$774,4,FALSE),""))</f>
        <v/>
      </c>
      <c r="I12" s="34" t="str">
        <f t="shared" ref="I12:I41" si="1">IF(H12="","",E12*H12)</f>
        <v/>
      </c>
      <c r="J12" s="107" t="str">
        <f>IF($C12="","",IFERROR(IF(VLOOKUP($B12,'商品リスト&amp;JANコード（ 2023.8.28更新）'!$B$2:$G$773,6,FALSE)="","",VLOOKUP($B12,'商品リスト&amp;JANコード（ 2023.8.28更新）'!$B$2:$G$773,6,FALSE)),""))</f>
        <v/>
      </c>
    </row>
    <row r="13" spans="1:10" s="2" customFormat="1" ht="35.1" customHeight="1" x14ac:dyDescent="0.15">
      <c r="A13" s="17">
        <v>2</v>
      </c>
      <c r="B13" s="77"/>
      <c r="C13" s="18" t="str">
        <f>IF($B13="","",IFERROR(VLOOKUP($B13,'商品リスト&amp;JANコード（ 2023.8.28更新）'!$B$2:$E$774,2,FALSE),"商品コードが間違っています"))</f>
        <v/>
      </c>
      <c r="D13" s="18" t="str">
        <f>IF($C13="","",IFERROR(VLOOKUP($B13,'商品リスト&amp;JANコード（ 2023.8.28更新）'!$B$2:$E$774,3,FALSE),""))</f>
        <v/>
      </c>
      <c r="E13" s="81"/>
      <c r="F13" s="142" t="str">
        <f>IF($C13="","",IFERROR(VLOOKUP($B13,'商品リスト&amp;JANコード（ 2023.8.28更新）'!$B$2:$F$774,5,FALSE),""))</f>
        <v/>
      </c>
      <c r="G13" s="20" t="str">
        <f t="shared" si="0"/>
        <v/>
      </c>
      <c r="H13" s="21" t="str">
        <f>IF($C13="","",IFERROR(VLOOKUP($B13,'商品リスト&amp;JANコード（ 2023.8.28更新）'!$B$2:$E$774,4,FALSE),""))</f>
        <v/>
      </c>
      <c r="I13" s="22" t="str">
        <f t="shared" si="1"/>
        <v/>
      </c>
      <c r="J13" s="107" t="str">
        <f>IF($C13="","",IFERROR(IF(VLOOKUP($B13,'商品リスト&amp;JANコード（ 2023.8.28更新）'!$B$2:$G$773,6,FALSE)="","",VLOOKUP($B13,'商品リスト&amp;JANコード（ 2023.8.28更新）'!$B$2:$G$773,6,FALSE)),""))</f>
        <v/>
      </c>
    </row>
    <row r="14" spans="1:10" s="2" customFormat="1" ht="35.1" customHeight="1" x14ac:dyDescent="0.15">
      <c r="A14" s="29">
        <v>3</v>
      </c>
      <c r="B14" s="77"/>
      <c r="C14" s="18" t="str">
        <f>IF($B14="","",IFERROR(VLOOKUP($B14,'商品リスト&amp;JANコード（ 2023.8.28更新）'!$B$2:$E$774,2,FALSE),"商品コードが間違っています"))</f>
        <v/>
      </c>
      <c r="D14" s="18" t="str">
        <f>IF($C14="","",IFERROR(VLOOKUP($B14,'商品リスト&amp;JANコード（ 2023.8.28更新）'!$B$2:$E$774,3,FALSE),""))</f>
        <v/>
      </c>
      <c r="E14" s="81"/>
      <c r="F14" s="142" t="str">
        <f>IF($C14="","",IFERROR(VLOOKUP($B14,'商品リスト&amp;JANコード（ 2023.8.28更新）'!$B$2:$F$774,5,FALSE),""))</f>
        <v/>
      </c>
      <c r="G14" s="20" t="str">
        <f t="shared" si="0"/>
        <v/>
      </c>
      <c r="H14" s="21" t="str">
        <f>IF($C14="","",IFERROR(VLOOKUP($B14,'商品リスト&amp;JANコード（ 2023.8.28更新）'!$B$2:$E$774,4,FALSE),""))</f>
        <v/>
      </c>
      <c r="I14" s="22" t="str">
        <f t="shared" si="1"/>
        <v/>
      </c>
      <c r="J14" s="107" t="str">
        <f>IF($C14="","",IFERROR(IF(VLOOKUP($B14,'商品リスト&amp;JANコード（ 2023.8.28更新）'!$B$2:$G$773,6,FALSE)="","",VLOOKUP($B14,'商品リスト&amp;JANコード（ 2023.8.28更新）'!$B$2:$G$773,6,FALSE)),""))</f>
        <v/>
      </c>
    </row>
    <row r="15" spans="1:10" s="2" customFormat="1" ht="35.1" customHeight="1" x14ac:dyDescent="0.15">
      <c r="A15" s="17">
        <v>4</v>
      </c>
      <c r="B15" s="77"/>
      <c r="C15" s="18" t="str">
        <f>IF($B15="","",IFERROR(VLOOKUP($B15,'商品リスト&amp;JANコード（ 2023.8.28更新）'!$B$2:$E$774,2,FALSE),"商品コードが間違っています"))</f>
        <v/>
      </c>
      <c r="D15" s="18" t="str">
        <f>IF($C15="","",IFERROR(VLOOKUP($B15,'商品リスト&amp;JANコード（ 2023.8.28更新）'!$B$2:$E$774,3,FALSE),""))</f>
        <v/>
      </c>
      <c r="E15" s="81"/>
      <c r="F15" s="142" t="str">
        <f>IF($C15="","",IFERROR(VLOOKUP($B15,'商品リスト&amp;JANコード（ 2023.8.28更新）'!$B$2:$F$774,5,FALSE),""))</f>
        <v/>
      </c>
      <c r="G15" s="20" t="str">
        <f t="shared" si="0"/>
        <v/>
      </c>
      <c r="H15" s="21" t="str">
        <f>IF($C15="","",IFERROR(VLOOKUP($B15,'商品リスト&amp;JANコード（ 2023.8.28更新）'!$B$2:$E$774,4,FALSE),""))</f>
        <v/>
      </c>
      <c r="I15" s="22" t="str">
        <f t="shared" si="1"/>
        <v/>
      </c>
      <c r="J15" s="107" t="str">
        <f>IF($C15="","",IFERROR(IF(VLOOKUP($B15,'商品リスト&amp;JANコード（ 2023.8.28更新）'!$B$2:$G$773,6,FALSE)="","",VLOOKUP($B15,'商品リスト&amp;JANコード（ 2023.8.28更新）'!$B$2:$G$773,6,FALSE)),""))</f>
        <v/>
      </c>
    </row>
    <row r="16" spans="1:10" s="2" customFormat="1" ht="35.1" customHeight="1" x14ac:dyDescent="0.15">
      <c r="A16" s="29">
        <v>5</v>
      </c>
      <c r="B16" s="78"/>
      <c r="C16" s="24" t="str">
        <f>IF($B16="","",IFERROR(VLOOKUP($B16,'商品リスト&amp;JANコード（ 2023.8.28更新）'!$B$2:$E$774,2,FALSE),"商品コードが間違っています"))</f>
        <v/>
      </c>
      <c r="D16" s="24" t="str">
        <f>IF($C16="","",IFERROR(VLOOKUP($B16,'商品リスト&amp;JANコード（ 2023.8.28更新）'!$B$2:$E$774,3,FALSE),""))</f>
        <v/>
      </c>
      <c r="E16" s="146"/>
      <c r="F16" s="143" t="str">
        <f>IF($C16="","",IFERROR(VLOOKUP($B16,'商品リスト&amp;JANコード（ 2023.8.28更新）'!$B$2:$F$774,5,FALSE),""))</f>
        <v/>
      </c>
      <c r="G16" s="26" t="str">
        <f t="shared" si="0"/>
        <v/>
      </c>
      <c r="H16" s="27" t="str">
        <f>IF($C16="","",IFERROR(VLOOKUP($B16,'商品リスト&amp;JANコード（ 2023.8.28更新）'!$B$2:$E$774,4,FALSE),""))</f>
        <v/>
      </c>
      <c r="I16" s="28" t="str">
        <f t="shared" si="1"/>
        <v/>
      </c>
      <c r="J16" s="107" t="str">
        <f>IF($C16="","",IFERROR(IF(VLOOKUP($B16,'商品リスト&amp;JANコード（ 2023.8.28更新）'!$B$2:$G$773,6,FALSE)="","",VLOOKUP($B16,'商品リスト&amp;JANコード（ 2023.8.28更新）'!$B$2:$G$773,6,FALSE)),""))</f>
        <v/>
      </c>
    </row>
    <row r="17" spans="1:10" s="2" customFormat="1" ht="35.1" customHeight="1" x14ac:dyDescent="0.15">
      <c r="A17" s="17">
        <v>6</v>
      </c>
      <c r="B17" s="79"/>
      <c r="C17" s="30" t="str">
        <f>IF($B17="","",IFERROR(VLOOKUP($B17,'商品リスト&amp;JANコード（ 2023.8.28更新）'!$B$2:$E$774,2,FALSE),"商品コードが間違っています"))</f>
        <v/>
      </c>
      <c r="D17" s="30" t="str">
        <f>IF($C17="","",IFERROR(VLOOKUP($B17,'商品リスト&amp;JANコード（ 2023.8.28更新）'!$B$2:$E$774,3,FALSE),""))</f>
        <v/>
      </c>
      <c r="E17" s="147"/>
      <c r="F17" s="144" t="str">
        <f>IF($C17="","",IFERROR(VLOOKUP($B17,'商品リスト&amp;JANコード（ 2023.8.28更新）'!$B$2:$F$774,5,FALSE),""))</f>
        <v/>
      </c>
      <c r="G17" s="32" t="str">
        <f t="shared" si="0"/>
        <v/>
      </c>
      <c r="H17" s="33" t="str">
        <f>IF($C17="","",IFERROR(VLOOKUP($B17,'商品リスト&amp;JANコード（ 2023.8.28更新）'!$B$2:$E$774,4,FALSE),""))</f>
        <v/>
      </c>
      <c r="I17" s="34" t="str">
        <f t="shared" si="1"/>
        <v/>
      </c>
      <c r="J17" s="107" t="str">
        <f>IF($C17="","",IFERROR(IF(VLOOKUP($B17,'商品リスト&amp;JANコード（ 2023.8.28更新）'!$B$2:$G$773,6,FALSE)="","",VLOOKUP($B17,'商品リスト&amp;JANコード（ 2023.8.28更新）'!$B$2:$G$773,6,FALSE)),""))</f>
        <v/>
      </c>
    </row>
    <row r="18" spans="1:10" s="2" customFormat="1" ht="35.1" customHeight="1" x14ac:dyDescent="0.15">
      <c r="A18" s="29">
        <v>7</v>
      </c>
      <c r="B18" s="77"/>
      <c r="C18" s="18" t="str">
        <f>IF($B18="","",IFERROR(VLOOKUP($B18,'商品リスト&amp;JANコード（ 2023.8.28更新）'!$B$2:$E$774,2,FALSE),"商品コードが間違っています"))</f>
        <v/>
      </c>
      <c r="D18" s="18" t="str">
        <f>IF($C18="","",IFERROR(VLOOKUP($B18,'商品リスト&amp;JANコード（ 2023.8.28更新）'!$B$2:$E$774,3,FALSE),""))</f>
        <v/>
      </c>
      <c r="E18" s="81"/>
      <c r="F18" s="142" t="str">
        <f>IF($C18="","",IFERROR(VLOOKUP($B18,'商品リスト&amp;JANコード（ 2023.8.28更新）'!$B$2:$F$774,5,FALSE),""))</f>
        <v/>
      </c>
      <c r="G18" s="20" t="str">
        <f t="shared" si="0"/>
        <v/>
      </c>
      <c r="H18" s="21" t="str">
        <f>IF($C18="","",IFERROR(VLOOKUP($B18,'商品リスト&amp;JANコード（ 2023.8.28更新）'!$B$2:$E$774,4,FALSE),""))</f>
        <v/>
      </c>
      <c r="I18" s="22" t="str">
        <f t="shared" si="1"/>
        <v/>
      </c>
      <c r="J18" s="107" t="str">
        <f>IF($C18="","",IFERROR(IF(VLOOKUP($B18,'商品リスト&amp;JANコード（ 2023.8.28更新）'!$B$2:$G$773,6,FALSE)="","",VLOOKUP($B18,'商品リスト&amp;JANコード（ 2023.8.28更新）'!$B$2:$G$773,6,FALSE)),""))</f>
        <v/>
      </c>
    </row>
    <row r="19" spans="1:10" s="2" customFormat="1" ht="35.1" customHeight="1" x14ac:dyDescent="0.15">
      <c r="A19" s="17">
        <v>8</v>
      </c>
      <c r="B19" s="77"/>
      <c r="C19" s="18" t="str">
        <f>IF($B19="","",IFERROR(VLOOKUP($B19,'商品リスト&amp;JANコード（ 2023.8.28更新）'!$B$2:$E$774,2,FALSE),"商品コードが間違っています"))</f>
        <v/>
      </c>
      <c r="D19" s="18" t="str">
        <f>IF($C19="","",IFERROR(VLOOKUP($B19,'商品リスト&amp;JANコード（ 2023.8.28更新）'!$B$2:$E$774,3,FALSE),""))</f>
        <v/>
      </c>
      <c r="E19" s="81"/>
      <c r="F19" s="142" t="str">
        <f>IF($C19="","",IFERROR(VLOOKUP($B19,'商品リスト&amp;JANコード（ 2023.8.28更新）'!$B$2:$F$774,5,FALSE),""))</f>
        <v/>
      </c>
      <c r="G19" s="20" t="str">
        <f t="shared" si="0"/>
        <v/>
      </c>
      <c r="H19" s="21" t="str">
        <f>IF($C19="","",IFERROR(VLOOKUP($B19,'商品リスト&amp;JANコード（ 2023.8.28更新）'!$B$2:$E$774,4,FALSE),""))</f>
        <v/>
      </c>
      <c r="I19" s="22" t="str">
        <f t="shared" si="1"/>
        <v/>
      </c>
      <c r="J19" s="107" t="str">
        <f>IF($C19="","",IFERROR(IF(VLOOKUP($B19,'商品リスト&amp;JANコード（ 2023.8.28更新）'!$B$2:$G$773,6,FALSE)="","",VLOOKUP($B19,'商品リスト&amp;JANコード（ 2023.8.28更新）'!$B$2:$G$773,6,FALSE)),""))</f>
        <v/>
      </c>
    </row>
    <row r="20" spans="1:10" s="2" customFormat="1" ht="35.1" customHeight="1" x14ac:dyDescent="0.15">
      <c r="A20" s="29">
        <v>9</v>
      </c>
      <c r="B20" s="77"/>
      <c r="C20" s="18" t="str">
        <f>IF($B20="","",IFERROR(VLOOKUP($B20,'商品リスト&amp;JANコード（ 2023.8.28更新）'!$B$2:$E$774,2,FALSE),"商品コードが間違っています"))</f>
        <v/>
      </c>
      <c r="D20" s="18" t="str">
        <f>IF($C20="","",IFERROR(VLOOKUP($B20,'商品リスト&amp;JANコード（ 2023.8.28更新）'!$B$2:$E$774,3,FALSE),""))</f>
        <v/>
      </c>
      <c r="E20" s="81"/>
      <c r="F20" s="142" t="str">
        <f>IF($C20="","",IFERROR(VLOOKUP($B20,'商品リスト&amp;JANコード（ 2023.8.28更新）'!$B$2:$F$774,5,FALSE),""))</f>
        <v/>
      </c>
      <c r="G20" s="20" t="str">
        <f t="shared" si="0"/>
        <v/>
      </c>
      <c r="H20" s="21" t="str">
        <f>IF($C20="","",IFERROR(VLOOKUP($B20,'商品リスト&amp;JANコード（ 2023.8.28更新）'!$B$2:$E$774,4,FALSE),""))</f>
        <v/>
      </c>
      <c r="I20" s="22" t="str">
        <f t="shared" si="1"/>
        <v/>
      </c>
      <c r="J20" s="107" t="str">
        <f>IF($C20="","",IFERROR(IF(VLOOKUP($B20,'商品リスト&amp;JANコード（ 2023.8.28更新）'!$B$2:$G$773,6,FALSE)="","",VLOOKUP($B20,'商品リスト&amp;JANコード（ 2023.8.28更新）'!$B$2:$G$773,6,FALSE)),""))</f>
        <v/>
      </c>
    </row>
    <row r="21" spans="1:10" s="2" customFormat="1" ht="35.1" customHeight="1" x14ac:dyDescent="0.15">
      <c r="A21" s="17">
        <v>10</v>
      </c>
      <c r="B21" s="78"/>
      <c r="C21" s="24" t="str">
        <f>IF($B21="","",IFERROR(VLOOKUP($B21,'商品リスト&amp;JANコード（ 2023.8.28更新）'!$B$2:$E$774,2,FALSE),"商品コードが間違っています"))</f>
        <v/>
      </c>
      <c r="D21" s="24" t="str">
        <f>IF($C21="","",IFERROR(VLOOKUP($B21,'商品リスト&amp;JANコード（ 2023.8.28更新）'!$B$2:$E$774,3,FALSE),""))</f>
        <v/>
      </c>
      <c r="E21" s="146"/>
      <c r="F21" s="148" t="str">
        <f>IF($C21="","",IFERROR(VLOOKUP($B21,'商品リスト&amp;JANコード（ 2023.8.28更新）'!$B$2:$F$774,5,FALSE),""))</f>
        <v/>
      </c>
      <c r="G21" s="26" t="str">
        <f t="shared" si="0"/>
        <v/>
      </c>
      <c r="H21" s="27" t="str">
        <f>IF($C21="","",IFERROR(VLOOKUP($B21,'商品リスト&amp;JANコード（ 2023.8.28更新）'!$B$2:$E$774,4,FALSE),""))</f>
        <v/>
      </c>
      <c r="I21" s="28" t="str">
        <f t="shared" si="1"/>
        <v/>
      </c>
      <c r="J21" s="107" t="str">
        <f>IF($C21="","",IFERROR(IF(VLOOKUP($B21,'商品リスト&amp;JANコード（ 2023.8.28更新）'!$B$2:$G$773,6,FALSE)="","",VLOOKUP($B21,'商品リスト&amp;JANコード（ 2023.8.28更新）'!$B$2:$G$773,6,FALSE)),""))</f>
        <v/>
      </c>
    </row>
    <row r="22" spans="1:10" s="2" customFormat="1" ht="35.1" customHeight="1" x14ac:dyDescent="0.15">
      <c r="A22" s="29">
        <v>11</v>
      </c>
      <c r="B22" s="79"/>
      <c r="C22" s="30" t="str">
        <f>IF($B22="","",IFERROR(VLOOKUP($B22,'商品リスト&amp;JANコード（ 2023.8.28更新）'!$B$2:$E$774,2,FALSE),"商品コードが間違っています"))</f>
        <v/>
      </c>
      <c r="D22" s="30" t="str">
        <f>IF($C22="","",IFERROR(VLOOKUP($B22,'商品リスト&amp;JANコード（ 2023.8.28更新）'!$B$2:$E$774,3,FALSE),""))</f>
        <v/>
      </c>
      <c r="E22" s="147"/>
      <c r="F22" s="144" t="str">
        <f>IF($C22="","",IFERROR(VLOOKUP($B22,'商品リスト&amp;JANコード（ 2023.8.28更新）'!$B$2:$F$774,5,FALSE),""))</f>
        <v/>
      </c>
      <c r="G22" s="32" t="str">
        <f t="shared" si="0"/>
        <v/>
      </c>
      <c r="H22" s="33" t="str">
        <f>IF($C22="","",IFERROR(VLOOKUP($B22,'商品リスト&amp;JANコード（ 2023.8.28更新）'!$B$2:$E$774,4,FALSE),""))</f>
        <v/>
      </c>
      <c r="I22" s="34" t="str">
        <f t="shared" si="1"/>
        <v/>
      </c>
      <c r="J22" s="107" t="str">
        <f>IF($C22="","",IFERROR(IF(VLOOKUP($B22,'商品リスト&amp;JANコード（ 2023.8.28更新）'!$B$2:$G$773,6,FALSE)="","",VLOOKUP($B22,'商品リスト&amp;JANコード（ 2023.8.28更新）'!$B$2:$G$773,6,FALSE)),""))</f>
        <v/>
      </c>
    </row>
    <row r="23" spans="1:10" s="2" customFormat="1" ht="35.1" customHeight="1" x14ac:dyDescent="0.15">
      <c r="A23" s="17">
        <v>12</v>
      </c>
      <c r="B23" s="77"/>
      <c r="C23" s="18" t="str">
        <f>IF($B23="","",IFERROR(VLOOKUP($B23,'商品リスト&amp;JANコード（ 2023.8.28更新）'!$B$2:$E$774,2,FALSE),"商品コードが間違っています"))</f>
        <v/>
      </c>
      <c r="D23" s="18" t="str">
        <f>IF($C23="","",IFERROR(VLOOKUP($B23,'商品リスト&amp;JANコード（ 2023.8.28更新）'!$B$2:$E$774,3,FALSE),""))</f>
        <v/>
      </c>
      <c r="E23" s="81"/>
      <c r="F23" s="142" t="str">
        <f>IF($C23="","",IFERROR(VLOOKUP($B23,'商品リスト&amp;JANコード（ 2023.8.28更新）'!$B$2:$F$774,5,FALSE),""))</f>
        <v/>
      </c>
      <c r="G23" s="20" t="str">
        <f t="shared" si="0"/>
        <v/>
      </c>
      <c r="H23" s="21" t="str">
        <f>IF($C23="","",IFERROR(VLOOKUP($B23,'商品リスト&amp;JANコード（ 2023.8.28更新）'!$B$2:$E$774,4,FALSE),""))</f>
        <v/>
      </c>
      <c r="I23" s="22" t="str">
        <f t="shared" si="1"/>
        <v/>
      </c>
      <c r="J23" s="107" t="str">
        <f>IF($C23="","",IFERROR(IF(VLOOKUP($B23,'商品リスト&amp;JANコード（ 2023.8.28更新）'!$B$2:$G$773,6,FALSE)="","",VLOOKUP($B23,'商品リスト&amp;JANコード（ 2023.8.28更新）'!$B$2:$G$773,6,FALSE)),""))</f>
        <v/>
      </c>
    </row>
    <row r="24" spans="1:10" s="2" customFormat="1" ht="35.1" customHeight="1" x14ac:dyDescent="0.15">
      <c r="A24" s="29">
        <v>13</v>
      </c>
      <c r="B24" s="77"/>
      <c r="C24" s="18" t="str">
        <f>IF($B24="","",IFERROR(VLOOKUP($B24,'商品リスト&amp;JANコード（ 2023.8.28更新）'!$B$2:$E$774,2,FALSE),"商品コードが間違っています"))</f>
        <v/>
      </c>
      <c r="D24" s="18" t="str">
        <f>IF($C24="","",IFERROR(VLOOKUP($B24,'商品リスト&amp;JANコード（ 2023.8.28更新）'!$B$2:$E$774,3,FALSE),""))</f>
        <v/>
      </c>
      <c r="E24" s="81"/>
      <c r="F24" s="142" t="str">
        <f>IF($C24="","",IFERROR(VLOOKUP($B24,'商品リスト&amp;JANコード（ 2023.8.28更新）'!$B$2:$F$774,5,FALSE),""))</f>
        <v/>
      </c>
      <c r="G24" s="20" t="str">
        <f t="shared" si="0"/>
        <v/>
      </c>
      <c r="H24" s="21" t="str">
        <f>IF($C24="","",IFERROR(VLOOKUP($B24,'商品リスト&amp;JANコード（ 2023.8.28更新）'!$B$2:$E$774,4,FALSE),""))</f>
        <v/>
      </c>
      <c r="I24" s="22" t="str">
        <f t="shared" si="1"/>
        <v/>
      </c>
      <c r="J24" s="107" t="str">
        <f>IF($C24="","",IFERROR(IF(VLOOKUP($B24,'商品リスト&amp;JANコード（ 2023.8.28更新）'!$B$2:$G$773,6,FALSE)="","",VLOOKUP($B24,'商品リスト&amp;JANコード（ 2023.8.28更新）'!$B$2:$G$773,6,FALSE)),""))</f>
        <v/>
      </c>
    </row>
    <row r="25" spans="1:10" s="2" customFormat="1" ht="35.1" customHeight="1" x14ac:dyDescent="0.15">
      <c r="A25" s="17">
        <v>14</v>
      </c>
      <c r="B25" s="77"/>
      <c r="C25" s="18" t="str">
        <f>IF($B25="","",IFERROR(VLOOKUP($B25,'商品リスト&amp;JANコード（ 2023.8.28更新）'!$B$2:$E$774,2,FALSE),"商品コードが間違っています"))</f>
        <v/>
      </c>
      <c r="D25" s="18" t="str">
        <f>IF($C25="","",IFERROR(VLOOKUP($B25,'商品リスト&amp;JANコード（ 2023.8.28更新）'!$B$2:$E$774,3,FALSE),""))</f>
        <v/>
      </c>
      <c r="E25" s="81"/>
      <c r="F25" s="142" t="str">
        <f>IF($C25="","",IFERROR(VLOOKUP($B25,'商品リスト&amp;JANコード（ 2023.8.28更新）'!$B$2:$F$774,5,FALSE),""))</f>
        <v/>
      </c>
      <c r="G25" s="20" t="str">
        <f t="shared" si="0"/>
        <v/>
      </c>
      <c r="H25" s="21" t="str">
        <f>IF($C25="","",IFERROR(VLOOKUP($B25,'商品リスト&amp;JANコード（ 2023.8.28更新）'!$B$2:$E$774,4,FALSE),""))</f>
        <v/>
      </c>
      <c r="I25" s="22" t="str">
        <f t="shared" si="1"/>
        <v/>
      </c>
      <c r="J25" s="107" t="str">
        <f>IF($C25="","",IFERROR(IF(VLOOKUP($B25,'商品リスト&amp;JANコード（ 2023.8.28更新）'!$B$2:$G$773,6,FALSE)="","",VLOOKUP($B25,'商品リスト&amp;JANコード（ 2023.8.28更新）'!$B$2:$G$773,6,FALSE)),""))</f>
        <v/>
      </c>
    </row>
    <row r="26" spans="1:10" s="2" customFormat="1" ht="35.1" customHeight="1" x14ac:dyDescent="0.15">
      <c r="A26" s="29">
        <v>15</v>
      </c>
      <c r="B26" s="78"/>
      <c r="C26" s="24" t="str">
        <f>IF($B26="","",IFERROR(VLOOKUP($B26,'商品リスト&amp;JANコード（ 2023.8.28更新）'!$B$2:$E$774,2,FALSE),"商品コードが間違っています"))</f>
        <v/>
      </c>
      <c r="D26" s="24" t="str">
        <f>IF($C26="","",IFERROR(VLOOKUP($B26,'商品リスト&amp;JANコード（ 2023.8.28更新）'!$B$2:$E$774,3,FALSE),""))</f>
        <v/>
      </c>
      <c r="E26" s="82"/>
      <c r="F26" s="143" t="str">
        <f>IF($C26="","",IFERROR(VLOOKUP($B26,'商品リスト&amp;JANコード（ 2023.8.28更新）'!$B$2:$F$774,5,FALSE),""))</f>
        <v/>
      </c>
      <c r="G26" s="26" t="str">
        <f t="shared" si="0"/>
        <v/>
      </c>
      <c r="H26" s="27" t="str">
        <f>IF($C26="","",IFERROR(VLOOKUP($B26,'商品リスト&amp;JANコード（ 2023.8.28更新）'!$B$2:$E$774,4,FALSE),""))</f>
        <v/>
      </c>
      <c r="I26" s="28" t="str">
        <f t="shared" si="1"/>
        <v/>
      </c>
      <c r="J26" s="107" t="str">
        <f>IF($C26="","",IFERROR(IF(VLOOKUP($B26,'商品リスト&amp;JANコード（ 2023.8.28更新）'!$B$2:$G$773,6,FALSE)="","",VLOOKUP($B26,'商品リスト&amp;JANコード（ 2023.8.28更新）'!$B$2:$G$773,6,FALSE)),""))</f>
        <v/>
      </c>
    </row>
    <row r="27" spans="1:10" s="2" customFormat="1" ht="35.1" customHeight="1" x14ac:dyDescent="0.15">
      <c r="A27" s="17">
        <v>16</v>
      </c>
      <c r="B27" s="79"/>
      <c r="C27" s="30" t="str">
        <f>IF($B27="","",IFERROR(VLOOKUP($B27,'商品リスト&amp;JANコード（ 2023.8.28更新）'!$B$2:$E$774,2,FALSE),"商品コードが間違っています"))</f>
        <v/>
      </c>
      <c r="D27" s="30" t="str">
        <f>IF($C27="","",IFERROR(VLOOKUP($B27,'商品リスト&amp;JANコード（ 2023.8.28更新）'!$B$2:$E$774,3,FALSE),""))</f>
        <v/>
      </c>
      <c r="E27" s="83"/>
      <c r="F27" s="144" t="str">
        <f>IF($C27="","",IFERROR(VLOOKUP($B27,'商品リスト&amp;JANコード（ 2023.8.28更新）'!$B$2:$F$774,5,FALSE),""))</f>
        <v/>
      </c>
      <c r="G27" s="32" t="str">
        <f t="shared" si="0"/>
        <v/>
      </c>
      <c r="H27" s="33" t="str">
        <f>IF($C27="","",IFERROR(VLOOKUP($B27,'商品リスト&amp;JANコード（ 2023.8.28更新）'!$B$2:$E$774,4,FALSE),""))</f>
        <v/>
      </c>
      <c r="I27" s="34" t="str">
        <f t="shared" si="1"/>
        <v/>
      </c>
      <c r="J27" s="107" t="str">
        <f>IF($C27="","",IFERROR(IF(VLOOKUP($B27,'商品リスト&amp;JANコード（ 2023.8.28更新）'!$B$2:$G$773,6,FALSE)="","",VLOOKUP($B27,'商品リスト&amp;JANコード（ 2023.8.28更新）'!$B$2:$G$773,6,FALSE)),""))</f>
        <v/>
      </c>
    </row>
    <row r="28" spans="1:10" s="2" customFormat="1" ht="35.1" customHeight="1" x14ac:dyDescent="0.15">
      <c r="A28" s="29">
        <v>17</v>
      </c>
      <c r="B28" s="77"/>
      <c r="C28" s="18" t="str">
        <f>IF($B28="","",IFERROR(VLOOKUP($B28,'商品リスト&amp;JANコード（ 2023.8.28更新）'!$B$2:$E$774,2,FALSE),"商品コードが間違っています"))</f>
        <v/>
      </c>
      <c r="D28" s="18" t="str">
        <f>IF($C28="","",IFERROR(VLOOKUP($B28,'商品リスト&amp;JANコード（ 2023.8.28更新）'!$B$2:$E$774,3,FALSE),""))</f>
        <v/>
      </c>
      <c r="E28" s="81"/>
      <c r="F28" s="142" t="str">
        <f>IF($C28="","",IFERROR(VLOOKUP($B28,'商品リスト&amp;JANコード（ 2023.8.28更新）'!$B$2:$F$774,5,FALSE),""))</f>
        <v/>
      </c>
      <c r="G28" s="20" t="str">
        <f t="shared" si="0"/>
        <v/>
      </c>
      <c r="H28" s="21" t="str">
        <f>IF($C28="","",IFERROR(VLOOKUP($B28,'商品リスト&amp;JANコード（ 2023.8.28更新）'!$B$2:$E$774,4,FALSE),""))</f>
        <v/>
      </c>
      <c r="I28" s="22" t="str">
        <f t="shared" si="1"/>
        <v/>
      </c>
      <c r="J28" s="107" t="str">
        <f>IF($C28="","",IFERROR(IF(VLOOKUP($B28,'商品リスト&amp;JANコード（ 2023.8.28更新）'!$B$2:$G$773,6,FALSE)="","",VLOOKUP($B28,'商品リスト&amp;JANコード（ 2023.8.28更新）'!$B$2:$G$773,6,FALSE)),""))</f>
        <v/>
      </c>
    </row>
    <row r="29" spans="1:10" s="2" customFormat="1" ht="35.1" customHeight="1" x14ac:dyDescent="0.15">
      <c r="A29" s="17">
        <v>18</v>
      </c>
      <c r="B29" s="77"/>
      <c r="C29" s="18" t="str">
        <f>IF($B29="","",IFERROR(VLOOKUP($B29,'商品リスト&amp;JANコード（ 2023.8.28更新）'!$B$2:$E$774,2,FALSE),"商品コードが間違っています"))</f>
        <v/>
      </c>
      <c r="D29" s="18" t="str">
        <f>IF($C29="","",IFERROR(VLOOKUP($B29,'商品リスト&amp;JANコード（ 2023.8.28更新）'!$B$2:$E$774,3,FALSE),""))</f>
        <v/>
      </c>
      <c r="E29" s="81"/>
      <c r="F29" s="142" t="str">
        <f>IF($C29="","",IFERROR(VLOOKUP($B29,'商品リスト&amp;JANコード（ 2023.8.28更新）'!$B$2:$F$774,5,FALSE),""))</f>
        <v/>
      </c>
      <c r="G29" s="20" t="str">
        <f t="shared" si="0"/>
        <v/>
      </c>
      <c r="H29" s="21" t="str">
        <f>IF($C29="","",IFERROR(VLOOKUP($B29,'商品リスト&amp;JANコード（ 2023.8.28更新）'!$B$2:$E$774,4,FALSE),""))</f>
        <v/>
      </c>
      <c r="I29" s="22" t="str">
        <f t="shared" si="1"/>
        <v/>
      </c>
      <c r="J29" s="107" t="str">
        <f>IF($C29="","",IFERROR(IF(VLOOKUP($B29,'商品リスト&amp;JANコード（ 2023.8.28更新）'!$B$2:$G$773,6,FALSE)="","",VLOOKUP($B29,'商品リスト&amp;JANコード（ 2023.8.28更新）'!$B$2:$G$773,6,FALSE)),""))</f>
        <v/>
      </c>
    </row>
    <row r="30" spans="1:10" s="2" customFormat="1" ht="35.1" customHeight="1" x14ac:dyDescent="0.15">
      <c r="A30" s="29">
        <v>19</v>
      </c>
      <c r="B30" s="77"/>
      <c r="C30" s="18" t="str">
        <f>IF($B30="","",IFERROR(VLOOKUP($B30,'商品リスト&amp;JANコード（ 2023.8.28更新）'!$B$2:$E$774,2,FALSE),"商品コードが間違っています"))</f>
        <v/>
      </c>
      <c r="D30" s="18" t="str">
        <f>IF($C30="","",IFERROR(VLOOKUP($B30,'商品リスト&amp;JANコード（ 2023.8.28更新）'!$B$2:$E$774,3,FALSE),""))</f>
        <v/>
      </c>
      <c r="E30" s="81"/>
      <c r="F30" s="142" t="str">
        <f>IF($C30="","",IFERROR(VLOOKUP($B30,'商品リスト&amp;JANコード（ 2023.8.28更新）'!$B$2:$F$774,5,FALSE),""))</f>
        <v/>
      </c>
      <c r="G30" s="20" t="str">
        <f t="shared" si="0"/>
        <v/>
      </c>
      <c r="H30" s="21" t="str">
        <f>IF($C30="","",IFERROR(VLOOKUP($B30,'商品リスト&amp;JANコード（ 2023.8.28更新）'!$B$2:$E$774,4,FALSE),""))</f>
        <v/>
      </c>
      <c r="I30" s="22" t="str">
        <f t="shared" si="1"/>
        <v/>
      </c>
      <c r="J30" s="107" t="str">
        <f>IF($C30="","",IFERROR(IF(VLOOKUP($B30,'商品リスト&amp;JANコード（ 2023.8.28更新）'!$B$2:$G$773,6,FALSE)="","",VLOOKUP($B30,'商品リスト&amp;JANコード（ 2023.8.28更新）'!$B$2:$G$773,6,FALSE)),""))</f>
        <v/>
      </c>
    </row>
    <row r="31" spans="1:10" s="2" customFormat="1" ht="35.1" customHeight="1" x14ac:dyDescent="0.15">
      <c r="A31" s="17">
        <v>20</v>
      </c>
      <c r="B31" s="78"/>
      <c r="C31" s="24" t="str">
        <f>IF($B31="","",IFERROR(VLOOKUP($B31,'商品リスト&amp;JANコード（ 2023.8.28更新）'!$B$2:$E$774,2,FALSE),"商品コードが間違っています"))</f>
        <v/>
      </c>
      <c r="D31" s="24" t="str">
        <f>IF($C31="","",IFERROR(VLOOKUP($B31,'商品リスト&amp;JANコード（ 2023.8.28更新）'!$B$2:$E$774,3,FALSE),""))</f>
        <v/>
      </c>
      <c r="E31" s="146"/>
      <c r="F31" s="143" t="str">
        <f>IF($C31="","",IFERROR(VLOOKUP($B31,'商品リスト&amp;JANコード（ 2023.8.28更新）'!$B$2:$F$774,5,FALSE),""))</f>
        <v/>
      </c>
      <c r="G31" s="26" t="str">
        <f t="shared" si="0"/>
        <v/>
      </c>
      <c r="H31" s="27" t="str">
        <f>IF($C31="","",IFERROR(VLOOKUP($B31,'商品リスト&amp;JANコード（ 2023.8.28更新）'!$B$2:$E$774,4,FALSE),""))</f>
        <v/>
      </c>
      <c r="I31" s="28" t="str">
        <f t="shared" si="1"/>
        <v/>
      </c>
      <c r="J31" s="107" t="str">
        <f>IF($C31="","",IFERROR(IF(VLOOKUP($B31,'商品リスト&amp;JANコード（ 2023.8.28更新）'!$B$2:$G$773,6,FALSE)="","",VLOOKUP($B31,'商品リスト&amp;JANコード（ 2023.8.28更新）'!$B$2:$G$773,6,FALSE)),""))</f>
        <v/>
      </c>
    </row>
    <row r="32" spans="1:10" s="2" customFormat="1" ht="35.1" customHeight="1" x14ac:dyDescent="0.15">
      <c r="A32" s="29">
        <v>21</v>
      </c>
      <c r="B32" s="79"/>
      <c r="C32" s="30" t="str">
        <f>IF($B32="","",IFERROR(VLOOKUP($B32,'商品リスト&amp;JANコード（ 2023.8.28更新）'!$B$2:$E$774,2,FALSE),"商品コードが間違っています"))</f>
        <v/>
      </c>
      <c r="D32" s="30" t="str">
        <f>IF($C32="","",IFERROR(VLOOKUP($B32,'商品リスト&amp;JANコード（ 2023.8.28更新）'!$B$2:$E$774,3,FALSE),""))</f>
        <v/>
      </c>
      <c r="E32" s="147"/>
      <c r="F32" s="144" t="str">
        <f>IF($C32="","",IFERROR(VLOOKUP($B32,'商品リスト&amp;JANコード（ 2023.8.28更新）'!$B$2:$F$774,5,FALSE),""))</f>
        <v/>
      </c>
      <c r="G32" s="32" t="str">
        <f t="shared" ref="G32:G36" si="2">IF(E32="","",IF(F32="","",E32*F32))</f>
        <v/>
      </c>
      <c r="H32" s="33" t="str">
        <f>IF($C32="","",IFERROR(VLOOKUP($B32,'商品リスト&amp;JANコード（ 2023.8.28更新）'!$B$2:$E$774,4,FALSE),""))</f>
        <v/>
      </c>
      <c r="I32" s="34" t="str">
        <f t="shared" ref="I32:I36" si="3">IF(H32="","",E32*H32)</f>
        <v/>
      </c>
      <c r="J32" s="107" t="str">
        <f>IF($C32="","",IFERROR(IF(VLOOKUP($B32,'商品リスト&amp;JANコード（ 2023.8.28更新）'!$B$2:$G$773,6,FALSE)="","",VLOOKUP($B32,'商品リスト&amp;JANコード（ 2023.8.28更新）'!$B$2:$G$773,6,FALSE)),""))</f>
        <v/>
      </c>
    </row>
    <row r="33" spans="1:10" s="2" customFormat="1" ht="35.1" customHeight="1" x14ac:dyDescent="0.15">
      <c r="A33" s="17">
        <v>22</v>
      </c>
      <c r="B33" s="77"/>
      <c r="C33" s="18" t="str">
        <f>IF($B33="","",IFERROR(VLOOKUP($B33,'商品リスト&amp;JANコード（ 2023.8.28更新）'!$B$2:$E$774,2,FALSE),"商品コードが間違っています"))</f>
        <v/>
      </c>
      <c r="D33" s="18" t="str">
        <f>IF($C33="","",IFERROR(VLOOKUP($B33,'商品リスト&amp;JANコード（ 2023.8.28更新）'!$B$2:$E$774,3,FALSE),""))</f>
        <v/>
      </c>
      <c r="E33" s="81"/>
      <c r="F33" s="142" t="str">
        <f>IF($C33="","",IFERROR(VLOOKUP($B33,'商品リスト&amp;JANコード（ 2023.8.28更新）'!$B$2:$F$774,5,FALSE),""))</f>
        <v/>
      </c>
      <c r="G33" s="20" t="str">
        <f t="shared" si="2"/>
        <v/>
      </c>
      <c r="H33" s="21" t="str">
        <f>IF($C33="","",IFERROR(VLOOKUP($B33,'商品リスト&amp;JANコード（ 2023.8.28更新）'!$B$2:$E$774,4,FALSE),""))</f>
        <v/>
      </c>
      <c r="I33" s="22" t="str">
        <f t="shared" si="3"/>
        <v/>
      </c>
      <c r="J33" s="107" t="str">
        <f>IF($C33="","",IFERROR(IF(VLOOKUP($B33,'商品リスト&amp;JANコード（ 2023.8.28更新）'!$B$2:$G$773,6,FALSE)="","",VLOOKUP($B33,'商品リスト&amp;JANコード（ 2023.8.28更新）'!$B$2:$G$773,6,FALSE)),""))</f>
        <v/>
      </c>
    </row>
    <row r="34" spans="1:10" s="2" customFormat="1" ht="35.1" customHeight="1" x14ac:dyDescent="0.15">
      <c r="A34" s="29">
        <v>23</v>
      </c>
      <c r="B34" s="77"/>
      <c r="C34" s="18" t="str">
        <f>IF($B34="","",IFERROR(VLOOKUP($B34,'商品リスト&amp;JANコード（ 2023.8.28更新）'!$B$2:$E$774,2,FALSE),"商品コードが間違っています"))</f>
        <v/>
      </c>
      <c r="D34" s="18" t="str">
        <f>IF($C34="","",IFERROR(VLOOKUP($B34,'商品リスト&amp;JANコード（ 2023.8.28更新）'!$B$2:$E$774,3,FALSE),""))</f>
        <v/>
      </c>
      <c r="E34" s="81"/>
      <c r="F34" s="142" t="str">
        <f>IF($C34="","",IFERROR(VLOOKUP($B34,'商品リスト&amp;JANコード（ 2023.8.28更新）'!$B$2:$F$774,5,FALSE),""))</f>
        <v/>
      </c>
      <c r="G34" s="20" t="str">
        <f t="shared" si="2"/>
        <v/>
      </c>
      <c r="H34" s="21" t="str">
        <f>IF($C34="","",IFERROR(VLOOKUP($B34,'商品リスト&amp;JANコード（ 2023.8.28更新）'!$B$2:$E$774,4,FALSE),""))</f>
        <v/>
      </c>
      <c r="I34" s="22" t="str">
        <f t="shared" si="3"/>
        <v/>
      </c>
      <c r="J34" s="107" t="str">
        <f>IF($C34="","",IFERROR(IF(VLOOKUP($B34,'商品リスト&amp;JANコード（ 2023.8.28更新）'!$B$2:$G$773,6,FALSE)="","",VLOOKUP($B34,'商品リスト&amp;JANコード（ 2023.8.28更新）'!$B$2:$G$773,6,FALSE)),""))</f>
        <v/>
      </c>
    </row>
    <row r="35" spans="1:10" s="2" customFormat="1" ht="35.1" customHeight="1" x14ac:dyDescent="0.15">
      <c r="A35" s="17">
        <v>24</v>
      </c>
      <c r="B35" s="77"/>
      <c r="C35" s="18" t="str">
        <f>IF($B35="","",IFERROR(VLOOKUP($B35,'商品リスト&amp;JANコード（ 2023.8.28更新）'!$B$2:$E$774,2,FALSE),"商品コードが間違っています"))</f>
        <v/>
      </c>
      <c r="D35" s="18" t="str">
        <f>IF($C35="","",IFERROR(VLOOKUP($B35,'商品リスト&amp;JANコード（ 2023.8.28更新）'!$B$2:$E$774,3,FALSE),""))</f>
        <v/>
      </c>
      <c r="E35" s="81"/>
      <c r="F35" s="142" t="str">
        <f>IF($C35="","",IFERROR(VLOOKUP($B35,'商品リスト&amp;JANコード（ 2023.8.28更新）'!$B$2:$F$774,5,FALSE),""))</f>
        <v/>
      </c>
      <c r="G35" s="20" t="str">
        <f t="shared" si="2"/>
        <v/>
      </c>
      <c r="H35" s="21" t="str">
        <f>IF($C35="","",IFERROR(VLOOKUP($B35,'商品リスト&amp;JANコード（ 2023.8.28更新）'!$B$2:$E$774,4,FALSE),""))</f>
        <v/>
      </c>
      <c r="I35" s="22" t="str">
        <f t="shared" si="3"/>
        <v/>
      </c>
      <c r="J35" s="107" t="str">
        <f>IF($C35="","",IFERROR(IF(VLOOKUP($B35,'商品リスト&amp;JANコード（ 2023.8.28更新）'!$B$2:$G$773,6,FALSE)="","",VLOOKUP($B35,'商品リスト&amp;JANコード（ 2023.8.28更新）'!$B$2:$G$773,6,FALSE)),""))</f>
        <v/>
      </c>
    </row>
    <row r="36" spans="1:10" s="2" customFormat="1" ht="35.1" customHeight="1" x14ac:dyDescent="0.15">
      <c r="A36" s="29">
        <v>25</v>
      </c>
      <c r="B36" s="284"/>
      <c r="C36" s="24" t="str">
        <f>IF($B36="","",IFERROR(VLOOKUP($B36,'商品リスト&amp;JANコード（ 2023.8.28更新）'!$B$2:$E$774,2,FALSE),"商品コードが間違っています"))</f>
        <v/>
      </c>
      <c r="D36" s="24" t="str">
        <f>IF($C36="","",IFERROR(VLOOKUP($B36,'商品リスト&amp;JANコード（ 2023.8.28更新）'!$B$2:$E$774,3,FALSE),""))</f>
        <v/>
      </c>
      <c r="E36" s="82"/>
      <c r="F36" s="143" t="str">
        <f>IF($C36="","",IFERROR(VLOOKUP($B36,'商品リスト&amp;JANコード（ 2023.8.28更新）'!$B$2:$F$774,5,FALSE),""))</f>
        <v/>
      </c>
      <c r="G36" s="26" t="str">
        <f t="shared" si="2"/>
        <v/>
      </c>
      <c r="H36" s="27" t="str">
        <f>IF($C36="","",IFERROR(VLOOKUP($B36,'商品リスト&amp;JANコード（ 2023.8.28更新）'!$B$2:$E$774,4,FALSE),""))</f>
        <v/>
      </c>
      <c r="I36" s="28" t="str">
        <f t="shared" si="3"/>
        <v/>
      </c>
      <c r="J36" s="107" t="str">
        <f>IF($C36="","",IFERROR(IF(VLOOKUP($B36,'商品リスト&amp;JANコード（ 2023.8.28更新）'!$B$2:$G$773,6,FALSE)="","",VLOOKUP($B36,'商品リスト&amp;JANコード（ 2023.8.28更新）'!$B$2:$G$773,6,FALSE)),""))</f>
        <v/>
      </c>
    </row>
    <row r="37" spans="1:10" s="2" customFormat="1" ht="35.1" customHeight="1" x14ac:dyDescent="0.15">
      <c r="A37" s="29">
        <v>26</v>
      </c>
      <c r="B37" s="285"/>
      <c r="C37" s="286" t="str">
        <f>IF($B37="","",IFERROR(VLOOKUP($B37,'商品リスト&amp;JANコード（ 2023.8.28更新）'!$B$2:$E$774,2,FALSE),"商品コードが間違っています"))</f>
        <v/>
      </c>
      <c r="D37" s="286" t="str">
        <f>IF($C37="","",IFERROR(VLOOKUP($B37,'商品リスト&amp;JANコード（ 2023.8.28更新）'!$B$2:$E$774,3,FALSE),""))</f>
        <v/>
      </c>
      <c r="E37" s="147"/>
      <c r="F37" s="287" t="str">
        <f>IF($C37="","",IFERROR(VLOOKUP($B37,'商品リスト&amp;JANコード（ 2023.8.28更新）'!$B$2:$F$774,5,FALSE),""))</f>
        <v/>
      </c>
      <c r="G37" s="288" t="str">
        <f t="shared" si="0"/>
        <v/>
      </c>
      <c r="H37" s="289" t="str">
        <f>IF($C37="","",IFERROR(VLOOKUP($B37,'商品リスト&amp;JANコード（ 2023.8.28更新）'!$B$2:$E$774,4,FALSE),""))</f>
        <v/>
      </c>
      <c r="I37" s="290" t="str">
        <f t="shared" si="1"/>
        <v/>
      </c>
      <c r="J37" s="107" t="str">
        <f>IF($C37="","",IFERROR(IF(VLOOKUP($B37,'商品リスト&amp;JANコード（ 2023.8.28更新）'!$B$2:$G$773,6,FALSE)="","",VLOOKUP($B37,'商品リスト&amp;JANコード（ 2023.8.28更新）'!$B$2:$G$773,6,FALSE)),""))</f>
        <v/>
      </c>
    </row>
    <row r="38" spans="1:10" s="2" customFormat="1" ht="35.1" customHeight="1" x14ac:dyDescent="0.15">
      <c r="A38" s="17">
        <v>27</v>
      </c>
      <c r="B38" s="77"/>
      <c r="C38" s="18" t="str">
        <f>IF($B38="","",IFERROR(VLOOKUP($B38,'商品リスト&amp;JANコード（ 2023.8.28更新）'!$B$2:$E$774,2,FALSE),"商品コードが間違っています"))</f>
        <v/>
      </c>
      <c r="D38" s="18" t="str">
        <f>IF($C38="","",IFERROR(VLOOKUP($B38,'商品リスト&amp;JANコード（ 2023.8.28更新）'!$B$2:$E$774,3,FALSE),""))</f>
        <v/>
      </c>
      <c r="E38" s="81"/>
      <c r="F38" s="142" t="str">
        <f>IF($C38="","",IFERROR(VLOOKUP($B38,'商品リスト&amp;JANコード（ 2023.8.28更新）'!$B$2:$F$774,5,FALSE),""))</f>
        <v/>
      </c>
      <c r="G38" s="20" t="str">
        <f t="shared" si="0"/>
        <v/>
      </c>
      <c r="H38" s="21" t="str">
        <f>IF($C38="","",IFERROR(VLOOKUP($B38,'商品リスト&amp;JANコード（ 2023.8.28更新）'!$B$2:$E$774,4,FALSE),""))</f>
        <v/>
      </c>
      <c r="I38" s="22" t="str">
        <f t="shared" si="1"/>
        <v/>
      </c>
      <c r="J38" s="107" t="str">
        <f>IF($C38="","",IFERROR(IF(VLOOKUP($B38,'商品リスト&amp;JANコード（ 2023.8.28更新）'!$B$2:$G$773,6,FALSE)="","",VLOOKUP($B38,'商品リスト&amp;JANコード（ 2023.8.28更新）'!$B$2:$G$773,6,FALSE)),""))</f>
        <v/>
      </c>
    </row>
    <row r="39" spans="1:10" s="2" customFormat="1" ht="35.1" customHeight="1" x14ac:dyDescent="0.15">
      <c r="A39" s="29">
        <v>28</v>
      </c>
      <c r="B39" s="77"/>
      <c r="C39" s="18" t="str">
        <f>IF($B39="","",IFERROR(VLOOKUP($B39,'商品リスト&amp;JANコード（ 2023.8.28更新）'!$B$2:$E$774,2,FALSE),"商品コードが間違っています"))</f>
        <v/>
      </c>
      <c r="D39" s="18" t="str">
        <f>IF($C39="","",IFERROR(VLOOKUP($B39,'商品リスト&amp;JANコード（ 2023.8.28更新）'!$B$2:$E$774,3,FALSE),""))</f>
        <v/>
      </c>
      <c r="E39" s="81"/>
      <c r="F39" s="142" t="str">
        <f>IF($C39="","",IFERROR(VLOOKUP($B39,'商品リスト&amp;JANコード（ 2023.8.28更新）'!$B$2:$F$774,5,FALSE),""))</f>
        <v/>
      </c>
      <c r="G39" s="20" t="str">
        <f t="shared" si="0"/>
        <v/>
      </c>
      <c r="H39" s="21" t="str">
        <f>IF($C39="","",IFERROR(VLOOKUP($B39,'商品リスト&amp;JANコード（ 2023.8.28更新）'!$B$2:$E$774,4,FALSE),""))</f>
        <v/>
      </c>
      <c r="I39" s="22" t="str">
        <f t="shared" si="1"/>
        <v/>
      </c>
      <c r="J39" s="107" t="str">
        <f>IF($C39="","",IFERROR(IF(VLOOKUP($B39,'商品リスト&amp;JANコード（ 2023.8.28更新）'!$B$2:$G$773,6,FALSE)="","",VLOOKUP($B39,'商品リスト&amp;JANコード（ 2023.8.28更新）'!$B$2:$G$773,6,FALSE)),""))</f>
        <v/>
      </c>
    </row>
    <row r="40" spans="1:10" s="2" customFormat="1" ht="35.1" customHeight="1" x14ac:dyDescent="0.15">
      <c r="A40" s="17">
        <v>29</v>
      </c>
      <c r="B40" s="77"/>
      <c r="C40" s="18" t="str">
        <f>IF($B40="","",IFERROR(VLOOKUP($B40,'商品リスト&amp;JANコード（ 2023.8.28更新）'!$B$2:$E$774,2,FALSE),"商品コードが間違っています"))</f>
        <v/>
      </c>
      <c r="D40" s="18" t="str">
        <f>IF($C40="","",IFERROR(VLOOKUP($B40,'商品リスト&amp;JANコード（ 2023.8.28更新）'!$B$2:$E$774,3,FALSE),""))</f>
        <v/>
      </c>
      <c r="E40" s="81"/>
      <c r="F40" s="142" t="str">
        <f>IF($C40="","",IFERROR(VLOOKUP($B40,'商品リスト&amp;JANコード（ 2023.8.28更新）'!$B$2:$F$774,5,FALSE),""))</f>
        <v/>
      </c>
      <c r="G40" s="20" t="str">
        <f t="shared" si="0"/>
        <v/>
      </c>
      <c r="H40" s="21" t="str">
        <f>IF($C40="","",IFERROR(VLOOKUP($B40,'商品リスト&amp;JANコード（ 2023.8.28更新）'!$B$2:$E$774,4,FALSE),""))</f>
        <v/>
      </c>
      <c r="I40" s="22" t="str">
        <f t="shared" si="1"/>
        <v/>
      </c>
      <c r="J40" s="107" t="str">
        <f>IF($C40="","",IFERROR(IF(VLOOKUP($B40,'商品リスト&amp;JANコード（ 2023.8.28更新）'!$B$2:$G$773,6,FALSE)="","",VLOOKUP($B40,'商品リスト&amp;JANコード（ 2023.8.28更新）'!$B$2:$G$773,6,FALSE)),""))</f>
        <v/>
      </c>
    </row>
    <row r="41" spans="1:10" s="2" customFormat="1" ht="35.1" customHeight="1" thickBot="1" x14ac:dyDescent="0.2">
      <c r="A41" s="29">
        <v>30</v>
      </c>
      <c r="B41" s="80"/>
      <c r="C41" s="36" t="str">
        <f>IF($B41="","",IFERROR(VLOOKUP($B41,'商品リスト&amp;JANコード（ 2023.8.28更新）'!$B$2:$E$774,2,FALSE),"商品コードが間違っています"))</f>
        <v/>
      </c>
      <c r="D41" s="36" t="str">
        <f>IF($C41="","",IFERROR(VLOOKUP($B41,'商品リスト&amp;JANコード（ 2023.8.28更新）'!$B$2:$E$774,3,FALSE),""))</f>
        <v/>
      </c>
      <c r="E41" s="84"/>
      <c r="F41" s="145" t="str">
        <f>IF($C41="","",IFERROR(VLOOKUP($B41,'商品リスト&amp;JANコード（ 2023.8.28更新）'!$B$2:$F$774,5,FALSE),""))</f>
        <v/>
      </c>
      <c r="G41" s="38" t="str">
        <f t="shared" si="0"/>
        <v/>
      </c>
      <c r="H41" s="39" t="str">
        <f>IF($C41="","",IFERROR(VLOOKUP($B41,'商品リスト&amp;JANコード（ 2023.8.28更新）'!$B$2:$E$774,4,FALSE),""))</f>
        <v/>
      </c>
      <c r="I41" s="40" t="str">
        <f t="shared" si="1"/>
        <v/>
      </c>
      <c r="J41" s="107" t="str">
        <f>IF($C41="","",IFERROR(IF(VLOOKUP($B41,'商品リスト&amp;JANコード（ 2023.8.28更新）'!$B$2:$G$773,6,FALSE)="","",VLOOKUP($B41,'商品リスト&amp;JANコード（ 2023.8.28更新）'!$B$2:$G$773,6,FALSE)),""))</f>
        <v/>
      </c>
    </row>
    <row r="42" spans="1:10" s="2" customFormat="1" ht="42.75" customHeight="1" thickTop="1" thickBot="1" x14ac:dyDescent="0.2">
      <c r="A42" s="464" t="s">
        <v>12</v>
      </c>
      <c r="B42" s="465"/>
      <c r="C42" s="465"/>
      <c r="D42" s="466"/>
      <c r="E42" s="41">
        <f>SUM(E12:E41)</f>
        <v>0</v>
      </c>
      <c r="F42" s="73"/>
      <c r="G42" s="42">
        <f>SUM(G12:G41)</f>
        <v>0</v>
      </c>
      <c r="H42" s="74"/>
      <c r="I42" s="43">
        <f>SUM(I12:I41)</f>
        <v>0</v>
      </c>
      <c r="J42" s="107" t="str">
        <f>IF($C42="","",IFERROR(IF(VLOOKUP($B42,'商品リスト&amp;JANコード（ 2023.8.28更新）'!$B$2:$G$773,6,FALSE)="","",VLOOKUP($B42,'商品リスト&amp;JANコード（ 2023.8.28更新）'!$B$2:$G$773,6,FALSE)),""))</f>
        <v/>
      </c>
    </row>
    <row r="43" spans="1:10" s="1" customFormat="1" ht="45" customHeight="1" thickTop="1" thickBot="1" x14ac:dyDescent="0.2">
      <c r="A43" s="46"/>
      <c r="B43" s="467" t="s">
        <v>1000</v>
      </c>
      <c r="C43" s="467"/>
      <c r="D43" s="467"/>
      <c r="E43" s="468" t="s">
        <v>123</v>
      </c>
      <c r="F43" s="468"/>
      <c r="G43" s="468"/>
      <c r="H43" s="468"/>
      <c r="I43" s="468"/>
      <c r="J43" s="105" t="s">
        <v>122</v>
      </c>
    </row>
    <row r="44" spans="1:10" ht="21.95" customHeight="1" x14ac:dyDescent="0.15">
      <c r="A44" s="44"/>
      <c r="B44" s="47" t="s">
        <v>106</v>
      </c>
      <c r="C44" s="48" t="s">
        <v>105</v>
      </c>
      <c r="D44" s="48"/>
      <c r="E44" s="48"/>
      <c r="F44" s="48"/>
      <c r="G44" s="48"/>
      <c r="H44" s="48"/>
      <c r="I44" s="49"/>
      <c r="J44" s="103"/>
    </row>
    <row r="45" spans="1:10" ht="21.95" customHeight="1" x14ac:dyDescent="0.15">
      <c r="A45" s="44"/>
      <c r="B45" s="50" t="s">
        <v>155</v>
      </c>
      <c r="C45" s="459" t="s">
        <v>156</v>
      </c>
      <c r="D45" s="459"/>
      <c r="E45" s="459"/>
      <c r="F45" s="459"/>
      <c r="G45" s="459"/>
      <c r="H45" s="459"/>
      <c r="I45" s="460"/>
      <c r="J45" s="103"/>
    </row>
    <row r="46" spans="1:10" ht="21.95" customHeight="1" x14ac:dyDescent="0.15">
      <c r="A46" s="44"/>
      <c r="B46" s="50" t="s">
        <v>98</v>
      </c>
      <c r="C46" s="62" t="s">
        <v>97</v>
      </c>
      <c r="D46" s="44"/>
      <c r="E46" s="44"/>
      <c r="F46" s="44"/>
      <c r="G46" s="44"/>
      <c r="H46" s="59"/>
      <c r="I46" s="60"/>
      <c r="J46" s="103"/>
    </row>
    <row r="47" spans="1:10" ht="21.95" customHeight="1" x14ac:dyDescent="0.15">
      <c r="A47" s="44"/>
      <c r="B47" s="50" t="s">
        <v>19</v>
      </c>
      <c r="C47" s="57" t="s">
        <v>20</v>
      </c>
      <c r="D47" s="51"/>
      <c r="E47" s="51"/>
      <c r="F47" s="51"/>
      <c r="G47" s="51"/>
      <c r="H47" s="51"/>
      <c r="I47" s="52"/>
      <c r="J47" s="103"/>
    </row>
    <row r="48" spans="1:10" ht="21.95" customHeight="1" thickBot="1" x14ac:dyDescent="0.2">
      <c r="A48" s="44"/>
      <c r="B48" s="53" t="s">
        <v>21</v>
      </c>
      <c r="C48" s="56" t="s">
        <v>96</v>
      </c>
      <c r="D48" s="54"/>
      <c r="E48" s="54"/>
      <c r="F48" s="54"/>
      <c r="G48" s="54"/>
      <c r="H48" s="54"/>
      <c r="I48" s="55"/>
      <c r="J48" s="103"/>
    </row>
  </sheetData>
  <sheetProtection algorithmName="SHA-512" hashValue="4C1ZcomCKycFIocKIts0+GBOviXrQNBtw1BJAaa42kLESaqhgavGoI4LMKClR43/lZTpC5shhhFzI5y7i6ZJfQ==" saltValue="Ufrcf0S3A8tCdI1uCj+SIQ==" spinCount="100000" sheet="1" objects="1" scenarios="1"/>
  <mergeCells count="9">
    <mergeCell ref="F5:I5"/>
    <mergeCell ref="F3:I4"/>
    <mergeCell ref="C45:I45"/>
    <mergeCell ref="H1:I1"/>
    <mergeCell ref="H9:I9"/>
    <mergeCell ref="A42:D42"/>
    <mergeCell ref="B43:D43"/>
    <mergeCell ref="E43:I43"/>
    <mergeCell ref="D6:I6"/>
  </mergeCells>
  <phoneticPr fontId="18"/>
  <dataValidations disablePrompts="1" count="1">
    <dataValidation type="list" allowBlank="1" showInputMessage="1" showErrorMessage="1" sqref="C8" xr:uid="{00000000-0002-0000-0100-000000000000}">
      <formula1>"銀行振込,代引"</formula1>
    </dataValidation>
  </dataValidations>
  <hyperlinks>
    <hyperlink ref="D10" r:id="rId1" xr:uid="{00000000-0004-0000-0100-000000000000}"/>
  </hyperlinks>
  <pageMargins left="0.25" right="0.25" top="0.75" bottom="0.5" header="0.3" footer="0.3"/>
  <pageSetup paperSize="9" scale="54"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N48"/>
  <sheetViews>
    <sheetView zoomScale="50" zoomScaleNormal="50" workbookViewId="0">
      <pane xSplit="1" ySplit="11" topLeftCell="B12" activePane="bottomRight" state="frozen"/>
      <selection pane="topRight" activeCell="B1" sqref="B1"/>
      <selection pane="bottomLeft" activeCell="A12" sqref="A12"/>
      <selection pane="bottomRight" activeCell="M17" sqref="M17"/>
    </sheetView>
  </sheetViews>
  <sheetFormatPr defaultColWidth="8.75" defaultRowHeight="13.5" x14ac:dyDescent="0.15"/>
  <cols>
    <col min="1" max="1" width="6" bestFit="1" customWidth="1"/>
    <col min="2" max="2" width="16.125" customWidth="1"/>
    <col min="3" max="3" width="50.625" customWidth="1"/>
    <col min="4" max="4" width="50.75" customWidth="1"/>
    <col min="5" max="5" width="8.875" customWidth="1"/>
    <col min="6" max="6" width="10.75" customWidth="1"/>
    <col min="7" max="7" width="13" customWidth="1"/>
    <col min="8" max="8" width="10.5" customWidth="1"/>
    <col min="9" max="9" width="12.125" bestFit="1" customWidth="1"/>
    <col min="10" max="10" width="4.375" customWidth="1"/>
    <col min="13" max="13" width="49" customWidth="1"/>
  </cols>
  <sheetData>
    <row r="1" spans="1:14" ht="17.25" x14ac:dyDescent="0.15">
      <c r="A1" s="3"/>
      <c r="B1" s="3"/>
      <c r="C1" s="3"/>
      <c r="D1" s="3"/>
      <c r="E1" s="3"/>
      <c r="F1" s="4"/>
      <c r="G1" s="58"/>
      <c r="H1" s="461">
        <f ca="1">TODAY()</f>
        <v>45181</v>
      </c>
      <c r="I1" s="461"/>
    </row>
    <row r="2" spans="1:14" s="1" customFormat="1" ht="38.450000000000003" customHeight="1" x14ac:dyDescent="0.15">
      <c r="A2" s="5"/>
      <c r="B2" s="6" t="s">
        <v>5</v>
      </c>
      <c r="C2" s="7"/>
      <c r="D2" s="7"/>
      <c r="E2" s="7"/>
      <c r="F2" s="7"/>
      <c r="G2" s="7"/>
      <c r="H2" s="7"/>
      <c r="I2" s="7"/>
    </row>
    <row r="3" spans="1:14" s="1" customFormat="1" ht="18.600000000000001" customHeight="1" x14ac:dyDescent="0.15">
      <c r="A3" s="5"/>
      <c r="B3" s="63"/>
      <c r="C3" s="7"/>
      <c r="D3" s="7"/>
      <c r="E3" s="7"/>
      <c r="F3" s="458" t="s">
        <v>14</v>
      </c>
      <c r="G3" s="458"/>
      <c r="H3" s="458"/>
      <c r="I3" s="458"/>
    </row>
    <row r="4" spans="1:14" s="1" customFormat="1" ht="24.95" customHeight="1" x14ac:dyDescent="0.15">
      <c r="A4" s="5"/>
      <c r="B4" s="64" t="s">
        <v>159</v>
      </c>
      <c r="C4" s="94" t="s">
        <v>113</v>
      </c>
      <c r="D4" s="7"/>
      <c r="E4" s="7"/>
      <c r="F4" s="458"/>
      <c r="G4" s="458"/>
      <c r="H4" s="458"/>
      <c r="I4" s="458"/>
    </row>
    <row r="5" spans="1:14" ht="24.95" customHeight="1" x14ac:dyDescent="0.15">
      <c r="A5" s="44"/>
      <c r="B5" s="64" t="s">
        <v>160</v>
      </c>
      <c r="C5" s="95" t="s">
        <v>114</v>
      </c>
      <c r="D5" s="68"/>
      <c r="E5" s="99" t="s">
        <v>117</v>
      </c>
      <c r="F5" s="472" t="s">
        <v>118</v>
      </c>
      <c r="G5" s="473"/>
      <c r="H5" s="473"/>
      <c r="I5" s="474"/>
    </row>
    <row r="6" spans="1:14" s="1" customFormat="1" ht="24.95" customHeight="1" x14ac:dyDescent="0.15">
      <c r="A6" s="45"/>
      <c r="B6" s="64" t="s">
        <v>161</v>
      </c>
      <c r="C6" s="95" t="s">
        <v>115</v>
      </c>
      <c r="D6" s="469" t="s">
        <v>157</v>
      </c>
      <c r="E6" s="470"/>
      <c r="F6" s="470"/>
      <c r="G6" s="470"/>
      <c r="H6" s="470"/>
      <c r="I6" s="470"/>
    </row>
    <row r="7" spans="1:14" s="1" customFormat="1" ht="24.95" customHeight="1" x14ac:dyDescent="0.15">
      <c r="A7" s="45"/>
      <c r="B7" s="64" t="s">
        <v>162</v>
      </c>
      <c r="C7" s="95" t="s">
        <v>158</v>
      </c>
      <c r="D7" s="68"/>
      <c r="E7" s="68"/>
      <c r="F7" s="68"/>
      <c r="G7" s="68"/>
      <c r="H7" s="68"/>
      <c r="I7" s="68"/>
    </row>
    <row r="8" spans="1:14" s="1" customFormat="1" ht="24.95" customHeight="1" x14ac:dyDescent="0.5">
      <c r="A8" s="45"/>
      <c r="B8" s="64" t="s">
        <v>163</v>
      </c>
      <c r="C8" s="96" t="s">
        <v>112</v>
      </c>
      <c r="D8" s="98" t="s">
        <v>103</v>
      </c>
      <c r="E8" s="67"/>
      <c r="F8" s="67"/>
      <c r="G8" s="72" t="s">
        <v>165</v>
      </c>
      <c r="H8" s="475">
        <v>0.6</v>
      </c>
      <c r="I8" s="476"/>
    </row>
    <row r="9" spans="1:14" s="1" customFormat="1" ht="24.95" customHeight="1" x14ac:dyDescent="0.15">
      <c r="A9" s="5"/>
      <c r="B9" s="64" t="s">
        <v>164</v>
      </c>
      <c r="C9" s="97" t="s">
        <v>116</v>
      </c>
      <c r="D9" s="98" t="s">
        <v>104</v>
      </c>
      <c r="E9" s="7"/>
      <c r="F9" s="61"/>
      <c r="G9" s="61"/>
      <c r="H9" s="61"/>
      <c r="I9" s="61"/>
    </row>
    <row r="10" spans="1:14" s="1" customFormat="1" ht="24.95" customHeight="1" thickBot="1" x14ac:dyDescent="0.2">
      <c r="A10" s="5"/>
      <c r="B10" s="75"/>
      <c r="C10" s="75"/>
      <c r="D10" s="65"/>
      <c r="E10" s="7"/>
      <c r="F10" s="61"/>
      <c r="G10" s="61"/>
      <c r="H10" s="61"/>
      <c r="I10" s="61"/>
    </row>
    <row r="11" spans="1:14" s="1" customFormat="1" ht="19.5" customHeight="1" thickTop="1" thickBot="1" x14ac:dyDescent="0.2">
      <c r="A11" s="9" t="s">
        <v>22</v>
      </c>
      <c r="B11" s="10" t="s">
        <v>23</v>
      </c>
      <c r="C11" s="11" t="s">
        <v>8</v>
      </c>
      <c r="D11" s="12" t="s">
        <v>9</v>
      </c>
      <c r="E11" s="12" t="s">
        <v>10</v>
      </c>
      <c r="F11" s="13" t="s">
        <v>16</v>
      </c>
      <c r="G11" s="11" t="s">
        <v>11</v>
      </c>
      <c r="H11" s="14" t="s">
        <v>17</v>
      </c>
      <c r="I11" s="108" t="s">
        <v>15</v>
      </c>
      <c r="J11" s="113"/>
    </row>
    <row r="12" spans="1:14" s="2" customFormat="1" ht="35.1" customHeight="1" x14ac:dyDescent="0.15">
      <c r="A12" s="16">
        <v>1</v>
      </c>
      <c r="B12" s="85" t="s">
        <v>111</v>
      </c>
      <c r="C12" s="126" t="s">
        <v>3</v>
      </c>
      <c r="D12" s="126" t="s">
        <v>2</v>
      </c>
      <c r="E12" s="86">
        <v>2</v>
      </c>
      <c r="F12" s="129">
        <v>180</v>
      </c>
      <c r="G12" s="130">
        <v>360</v>
      </c>
      <c r="H12" s="131">
        <v>300</v>
      </c>
      <c r="I12" s="130">
        <v>600</v>
      </c>
      <c r="J12" s="114"/>
    </row>
    <row r="13" spans="1:14" s="2" customFormat="1" ht="35.1" customHeight="1" x14ac:dyDescent="0.15">
      <c r="A13" s="17">
        <v>2</v>
      </c>
      <c r="B13" s="87">
        <v>10183002</v>
      </c>
      <c r="C13" s="127" t="s">
        <v>107</v>
      </c>
      <c r="D13" s="88" t="s">
        <v>108</v>
      </c>
      <c r="E13" s="89"/>
      <c r="F13" s="132" t="s">
        <v>108</v>
      </c>
      <c r="G13" s="133" t="str">
        <f t="shared" ref="G13:G23" si="0">IF(E13="","",IF(F13="","",E13*F13))</f>
        <v/>
      </c>
      <c r="H13" s="134" t="s">
        <v>108</v>
      </c>
      <c r="I13" s="135" t="s">
        <v>108</v>
      </c>
      <c r="J13" s="114"/>
    </row>
    <row r="14" spans="1:14" s="2" customFormat="1" ht="35.1" customHeight="1" x14ac:dyDescent="0.15">
      <c r="A14" s="17">
        <v>3</v>
      </c>
      <c r="B14" s="90"/>
      <c r="C14" s="127" t="s">
        <v>108</v>
      </c>
      <c r="D14" s="88" t="s">
        <v>108</v>
      </c>
      <c r="E14" s="89"/>
      <c r="F14" s="132" t="s">
        <v>108</v>
      </c>
      <c r="G14" s="133" t="str">
        <f t="shared" si="0"/>
        <v/>
      </c>
      <c r="H14" s="134" t="s">
        <v>108</v>
      </c>
      <c r="I14" s="135" t="s">
        <v>108</v>
      </c>
      <c r="J14" s="114"/>
      <c r="N14" s="117"/>
    </row>
    <row r="15" spans="1:14" s="2" customFormat="1" ht="35.1" customHeight="1" x14ac:dyDescent="0.15">
      <c r="A15" s="17">
        <v>4</v>
      </c>
      <c r="B15" s="77"/>
      <c r="C15" s="127" t="s">
        <v>108</v>
      </c>
      <c r="D15" s="18" t="s">
        <v>108</v>
      </c>
      <c r="E15" s="81"/>
      <c r="F15" s="132" t="s">
        <v>108</v>
      </c>
      <c r="G15" s="133" t="str">
        <f t="shared" si="0"/>
        <v/>
      </c>
      <c r="H15" s="134" t="s">
        <v>108</v>
      </c>
      <c r="I15" s="135" t="s">
        <v>108</v>
      </c>
      <c r="J15" s="114"/>
      <c r="M15" s="116"/>
    </row>
    <row r="16" spans="1:14" s="2" customFormat="1" ht="35.1" customHeight="1" x14ac:dyDescent="0.15">
      <c r="A16" s="23">
        <v>5</v>
      </c>
      <c r="B16" s="91">
        <v>90171</v>
      </c>
      <c r="C16" s="128" t="s">
        <v>109</v>
      </c>
      <c r="D16" s="128" t="s">
        <v>110</v>
      </c>
      <c r="E16" s="92">
        <v>2</v>
      </c>
      <c r="F16" s="136">
        <v>120</v>
      </c>
      <c r="G16" s="137">
        <f t="shared" si="0"/>
        <v>240</v>
      </c>
      <c r="H16" s="138">
        <v>200</v>
      </c>
      <c r="I16" s="139">
        <v>400</v>
      </c>
      <c r="J16" s="114"/>
      <c r="M16" s="116"/>
    </row>
    <row r="17" spans="1:14" s="2" customFormat="1" ht="35.1" customHeight="1" x14ac:dyDescent="0.15">
      <c r="A17" s="29">
        <v>6</v>
      </c>
      <c r="B17" s="79"/>
      <c r="C17" s="30" t="s">
        <v>108</v>
      </c>
      <c r="D17" s="30" t="s">
        <v>108</v>
      </c>
      <c r="E17" s="83"/>
      <c r="F17" s="31" t="s">
        <v>108</v>
      </c>
      <c r="G17" s="32" t="str">
        <f t="shared" si="0"/>
        <v/>
      </c>
      <c r="H17" s="33" t="s">
        <v>108</v>
      </c>
      <c r="I17" s="110" t="s">
        <v>108</v>
      </c>
      <c r="J17" s="114"/>
      <c r="M17" s="116"/>
      <c r="N17" s="116"/>
    </row>
    <row r="18" spans="1:14" s="2" customFormat="1" ht="35.1" customHeight="1" x14ac:dyDescent="0.15">
      <c r="A18" s="17">
        <v>7</v>
      </c>
      <c r="B18" s="77"/>
      <c r="C18" s="18"/>
      <c r="D18" s="18" t="s">
        <v>108</v>
      </c>
      <c r="E18" s="81"/>
      <c r="F18" s="19" t="s">
        <v>108</v>
      </c>
      <c r="G18" s="20" t="str">
        <f t="shared" si="0"/>
        <v/>
      </c>
      <c r="H18" s="21" t="s">
        <v>108</v>
      </c>
      <c r="I18" s="109" t="s">
        <v>108</v>
      </c>
      <c r="J18" s="114"/>
      <c r="M18" s="116"/>
    </row>
    <row r="19" spans="1:14" s="2" customFormat="1" ht="35.1" customHeight="1" x14ac:dyDescent="0.15">
      <c r="A19" s="17">
        <v>8</v>
      </c>
      <c r="B19" s="77"/>
      <c r="C19" s="124" t="s">
        <v>108</v>
      </c>
      <c r="E19" s="81"/>
      <c r="F19" s="19" t="s">
        <v>108</v>
      </c>
      <c r="G19" s="20" t="str">
        <f t="shared" si="0"/>
        <v/>
      </c>
      <c r="H19" s="21" t="s">
        <v>108</v>
      </c>
      <c r="I19" s="109" t="s">
        <v>108</v>
      </c>
      <c r="J19" s="114"/>
    </row>
    <row r="20" spans="1:14" s="2" customFormat="1" ht="35.1" customHeight="1" x14ac:dyDescent="0.15">
      <c r="A20" s="17">
        <v>9</v>
      </c>
      <c r="B20" s="77"/>
      <c r="C20" s="150" t="s">
        <v>108</v>
      </c>
      <c r="D20" s="149"/>
      <c r="E20" s="81"/>
      <c r="F20" s="19" t="s">
        <v>108</v>
      </c>
      <c r="G20" s="20" t="str">
        <f t="shared" si="0"/>
        <v/>
      </c>
      <c r="H20" s="21" t="s">
        <v>108</v>
      </c>
      <c r="I20" s="109"/>
      <c r="J20" s="114"/>
    </row>
    <row r="21" spans="1:14" s="2" customFormat="1" ht="35.1" customHeight="1" x14ac:dyDescent="0.15">
      <c r="A21" s="23">
        <v>10</v>
      </c>
      <c r="B21" s="78"/>
      <c r="C21" s="151" t="s">
        <v>108</v>
      </c>
      <c r="D21" s="149"/>
      <c r="E21" s="82"/>
      <c r="F21" s="25" t="s">
        <v>108</v>
      </c>
      <c r="G21" s="26" t="str">
        <f t="shared" si="0"/>
        <v/>
      </c>
      <c r="H21" s="27" t="s">
        <v>108</v>
      </c>
      <c r="I21" s="111" t="s">
        <v>108</v>
      </c>
      <c r="J21" s="114"/>
    </row>
    <row r="22" spans="1:14" s="2" customFormat="1" ht="35.1" customHeight="1" x14ac:dyDescent="0.15">
      <c r="A22" s="29">
        <v>11</v>
      </c>
      <c r="B22" s="79"/>
      <c r="C22" s="93"/>
      <c r="D22" s="30" t="s">
        <v>108</v>
      </c>
      <c r="E22" s="83"/>
      <c r="F22" s="31" t="s">
        <v>108</v>
      </c>
      <c r="G22" s="32" t="str">
        <f t="shared" si="0"/>
        <v/>
      </c>
      <c r="H22" s="33" t="s">
        <v>108</v>
      </c>
      <c r="I22" s="110" t="s">
        <v>108</v>
      </c>
      <c r="J22" s="114"/>
    </row>
    <row r="23" spans="1:14" s="2" customFormat="1" ht="35.1" customHeight="1" x14ac:dyDescent="0.15">
      <c r="A23" s="17">
        <v>12</v>
      </c>
      <c r="B23" s="77"/>
      <c r="C23" s="88"/>
      <c r="D23" s="88"/>
      <c r="E23" s="81"/>
      <c r="F23" s="19" t="s">
        <v>108</v>
      </c>
      <c r="G23" s="20" t="str">
        <f t="shared" si="0"/>
        <v/>
      </c>
      <c r="H23" s="21" t="s">
        <v>108</v>
      </c>
      <c r="I23" s="109" t="s">
        <v>108</v>
      </c>
      <c r="J23" s="114"/>
    </row>
    <row r="24" spans="1:14" s="2" customFormat="1" ht="35.1" customHeight="1" x14ac:dyDescent="0.15">
      <c r="A24" s="17">
        <v>13</v>
      </c>
      <c r="B24" s="77"/>
      <c r="C24" s="18" t="str">
        <f>IF($B24="","",IFERROR(VLOOKUP($B24,'商品リスト&amp;JANコード（ 2023.8.28更新）'!$B$2:$E$774,2,FALSE),"商品コードが間違っています"))</f>
        <v/>
      </c>
      <c r="D24" s="18" t="str">
        <f>IF($C24="","",IFERROR(VLOOKUP($B24,'商品リスト&amp;JANコード（ 2023.8.28更新）'!$B$2:$E$774,3,FALSE),""))</f>
        <v/>
      </c>
      <c r="E24" s="81"/>
      <c r="F24" s="19" t="str">
        <f t="shared" ref="F24:F41" si="1">IF(E24="","",IF($H$8="","",IFERROR(H24*$H$8,"")))</f>
        <v/>
      </c>
      <c r="G24" s="20" t="str">
        <f t="shared" ref="G24:G41" si="2">IF(E24="","",IF(F24="","",E24*F24))</f>
        <v/>
      </c>
      <c r="H24" s="21" t="str">
        <f>IF($C24="","",IFERROR(VLOOKUP($B24,'商品リスト&amp;JANコード（ 2023.8.28更新）'!$B$2:$E$774,4,FALSE),""))</f>
        <v/>
      </c>
      <c r="I24" s="109" t="str">
        <f t="shared" ref="I24:I41" si="3">IF(H24="","",E24*H24)</f>
        <v/>
      </c>
      <c r="J24" s="114"/>
    </row>
    <row r="25" spans="1:14" s="2" customFormat="1" ht="35.1" customHeight="1" x14ac:dyDescent="0.15">
      <c r="A25" s="17">
        <v>14</v>
      </c>
      <c r="B25" s="77"/>
      <c r="C25" s="127" t="str">
        <f>IF($B25="","",IFERROR(VLOOKUP($B25,'商品リスト&amp;JANコード（ 2023.8.28更新）'!$B$2:$E$774,2,FALSE),"商品コードが間違っています"))</f>
        <v/>
      </c>
      <c r="D25" s="127" t="str">
        <f>IF($C25="","",IFERROR(VLOOKUP($B25,'商品リスト&amp;JANコード（ 2023.8.28更新）'!$B$2:$E$774,3,FALSE),""))</f>
        <v/>
      </c>
      <c r="E25" s="81"/>
      <c r="F25" s="132" t="str">
        <f t="shared" ref="F25" si="4">IF(E25="","",IF($H$8="","",IFERROR(H25*$H$8,"")))</f>
        <v/>
      </c>
      <c r="G25" s="133" t="str">
        <f t="shared" ref="G25" si="5">IF(E25="","",IF(F25="","",E25*F25))</f>
        <v/>
      </c>
      <c r="H25" s="134" t="str">
        <f>IF($C25="","",IFERROR(VLOOKUP($B25,'商品リスト&amp;JANコード（ 2023.8.28更新）'!$B$2:$E$774,4,FALSE),""))</f>
        <v/>
      </c>
      <c r="I25" s="135" t="str">
        <f t="shared" ref="I25" si="6">IF(H25="","",E25*H25)</f>
        <v/>
      </c>
      <c r="J25" s="114"/>
    </row>
    <row r="26" spans="1:14" s="2" customFormat="1" ht="35.1" customHeight="1" x14ac:dyDescent="0.15">
      <c r="A26" s="23">
        <v>15</v>
      </c>
      <c r="B26" s="91" t="s">
        <v>125</v>
      </c>
      <c r="C26" s="128" t="str">
        <f>IF($B26="","",IFERROR(VLOOKUP($B26,'商品リスト&amp;JANコード（ 2023.8.28更新）'!$B$2:$E$774,2,FALSE),"商品コードが間違っています"))</f>
        <v xml:space="preserve">ふろしきパッチン  </v>
      </c>
      <c r="D26" s="128" t="str">
        <f>IF($C26="","",IFERROR(VLOOKUP($B26,'商品リスト&amp;JANコード（ 2023.8.28更新）'!$B$2:$E$774,3,FALSE),""))</f>
        <v>ナラ</v>
      </c>
      <c r="E26" s="92">
        <v>3</v>
      </c>
      <c r="F26" s="136">
        <f t="shared" si="1"/>
        <v>1620</v>
      </c>
      <c r="G26" s="137">
        <f t="shared" si="2"/>
        <v>4860</v>
      </c>
      <c r="H26" s="138">
        <f>IF($C26="","",IFERROR(VLOOKUP($B26,'商品リスト&amp;JANコード（ 2023.8.28更新）'!$B$2:$E$774,4,FALSE),""))</f>
        <v>2700</v>
      </c>
      <c r="I26" s="139">
        <f t="shared" si="3"/>
        <v>8100</v>
      </c>
      <c r="J26" s="115" t="s">
        <v>127</v>
      </c>
    </row>
    <row r="27" spans="1:14" s="2" customFormat="1" ht="35.1" customHeight="1" x14ac:dyDescent="0.15">
      <c r="A27" s="29">
        <v>16</v>
      </c>
      <c r="B27" s="90" t="s">
        <v>95</v>
      </c>
      <c r="C27" s="127" t="str">
        <f>IF($B27="","",IFERROR(VLOOKUP($B27,'商品リスト&amp;JANコード（ 2023.8.28更新）'!$B$2:$E$774,2,FALSE),"商品コードが間違っています"))</f>
        <v xml:space="preserve">ふろしきパッチン  </v>
      </c>
      <c r="D27" s="127" t="str">
        <f>IF($C27="","",IFERROR(VLOOKUP($B27,'商品リスト&amp;JANコード（ 2023.8.28更新）'!$B$2:$E$774,3,FALSE),""))</f>
        <v>ブラックウォールナット</v>
      </c>
      <c r="E27" s="89">
        <v>3</v>
      </c>
      <c r="F27" s="132">
        <f>IF(E27="","",IF($H$8="","",IFERROR(H27*$H$8,"")))</f>
        <v>1620</v>
      </c>
      <c r="G27" s="133">
        <f>IF(E27="","",IF(F27="","",E27*F27))</f>
        <v>4860</v>
      </c>
      <c r="H27" s="134">
        <f>IF($C27="","",IFERROR(VLOOKUP($B27,'商品リスト&amp;JANコード（ 2023.8.28更新）'!$B$2:$E$774,4,FALSE),""))</f>
        <v>2700</v>
      </c>
      <c r="I27" s="135">
        <f>IF(H27="","",E27*H27)</f>
        <v>8100</v>
      </c>
      <c r="J27" s="115" t="s">
        <v>126</v>
      </c>
    </row>
    <row r="28" spans="1:14" s="2" customFormat="1" ht="35.1" customHeight="1" x14ac:dyDescent="0.15">
      <c r="A28" s="17">
        <v>17</v>
      </c>
      <c r="B28" s="77"/>
      <c r="C28" s="18" t="str">
        <f>IF($B28="","",IFERROR(VLOOKUP($B28,'商品リスト&amp;JANコード（ 2023.8.28更新）'!$B$2:$E$774,2,FALSE),"商品コードが間違っています"))</f>
        <v/>
      </c>
      <c r="D28" s="121" t="str">
        <f>IF($C28="","",IFERROR(VLOOKUP($B28,'商品リスト&amp;JANコード（ 2023.8.28更新）'!$B$2:$E$774,3,FALSE),""))</f>
        <v/>
      </c>
      <c r="E28" s="81"/>
      <c r="F28" s="19" t="str">
        <f t="shared" si="1"/>
        <v/>
      </c>
      <c r="G28" s="20" t="str">
        <f t="shared" si="2"/>
        <v/>
      </c>
      <c r="H28" s="21" t="str">
        <f>IF($C28="","",IFERROR(VLOOKUP($B28,'商品リスト&amp;JANコード（ 2023.8.28更新）'!$B$2:$E$774,4,FALSE),""))</f>
        <v/>
      </c>
      <c r="I28" s="109" t="str">
        <f t="shared" si="3"/>
        <v/>
      </c>
      <c r="J28" s="114"/>
    </row>
    <row r="29" spans="1:14" s="2" customFormat="1" ht="34.5" customHeight="1" x14ac:dyDescent="0.15">
      <c r="A29" s="17">
        <v>18</v>
      </c>
      <c r="B29" s="77"/>
      <c r="C29" s="477" t="s">
        <v>1449</v>
      </c>
      <c r="D29" s="478"/>
      <c r="E29" s="122"/>
      <c r="F29" s="118"/>
      <c r="G29" s="119"/>
      <c r="H29" s="120"/>
      <c r="I29" s="109" t="str">
        <f t="shared" si="3"/>
        <v/>
      </c>
      <c r="J29" s="114"/>
    </row>
    <row r="30" spans="1:14" s="2" customFormat="1" ht="35.1" customHeight="1" x14ac:dyDescent="0.15">
      <c r="A30" s="17">
        <v>19</v>
      </c>
      <c r="B30" s="77"/>
      <c r="C30" s="479" t="s">
        <v>1448</v>
      </c>
      <c r="D30" s="480"/>
      <c r="E30" s="123"/>
      <c r="F30" s="19" t="str">
        <f t="shared" si="1"/>
        <v/>
      </c>
      <c r="G30" s="20" t="str">
        <f t="shared" si="2"/>
        <v/>
      </c>
      <c r="H30" s="21" t="str">
        <f>IF($C30="","",IFERROR(VLOOKUP($B30,'商品リスト&amp;JANコード（ 2023.8.28更新）'!$B$2:$E$774,4,FALSE),""))</f>
        <v/>
      </c>
      <c r="I30" s="109" t="str">
        <f t="shared" si="3"/>
        <v/>
      </c>
      <c r="J30" s="114"/>
    </row>
    <row r="31" spans="1:14" s="2" customFormat="1" ht="35.1" customHeight="1" x14ac:dyDescent="0.15">
      <c r="A31" s="23">
        <v>20</v>
      </c>
      <c r="B31" s="78"/>
      <c r="C31" s="24" t="str">
        <f>IF($B31="","",IFERROR(VLOOKUP($B31,'商品リスト&amp;JANコード（ 2023.8.28更新）'!$B$2:$E$774,2,FALSE),"商品コードが間違っています"))</f>
        <v/>
      </c>
      <c r="D31" s="24" t="str">
        <f>IF($C31="","",IFERROR(VLOOKUP($B31,'商品リスト&amp;JANコード（ 2023.8.28更新）'!$B$2:$E$774,3,FALSE),""))</f>
        <v/>
      </c>
      <c r="E31" s="81"/>
      <c r="F31" s="19" t="str">
        <f t="shared" ref="F31" si="7">IF(E31="","",IF($H$8="","",IFERROR(H31*$H$8,"")))</f>
        <v/>
      </c>
      <c r="G31" s="20" t="str">
        <f t="shared" ref="G31" si="8">IF(E31="","",IF(F31="","",E31*F31))</f>
        <v/>
      </c>
      <c r="H31" s="21" t="str">
        <f>IF($C31="","",IFERROR(VLOOKUP($B31,'商品リスト&amp;JANコード（ 2023.8.28更新）'!$B$2:$E$774,4,FALSE),""))</f>
        <v/>
      </c>
      <c r="I31" s="111"/>
      <c r="J31" s="114"/>
    </row>
    <row r="32" spans="1:14" s="2" customFormat="1" ht="35.1" customHeight="1" x14ac:dyDescent="0.15">
      <c r="A32" s="29">
        <v>21</v>
      </c>
      <c r="B32" s="79"/>
      <c r="C32" s="30" t="str">
        <f>IF($B32="","",IFERROR(VLOOKUP($B32,'商品リスト&amp;JANコード（ 2023.8.28更新）'!$B$2:$E$774,2,FALSE),"商品コードが間違っています"))</f>
        <v/>
      </c>
      <c r="D32" s="30" t="str">
        <f>IF($C32="","",IFERROR(VLOOKUP($B32,'商品リスト&amp;JANコード（ 2023.8.28更新）'!$B$2:$E$774,3,FALSE),""))</f>
        <v/>
      </c>
      <c r="E32" s="81"/>
      <c r="F32" s="31"/>
      <c r="G32" s="32" t="str">
        <f>IF(E32="","",IF(F32="","",E32*F32))</f>
        <v/>
      </c>
      <c r="H32" s="21" t="str">
        <f>IF($C32="","",IFERROR(VLOOKUP($B32,'商品リスト&amp;JANコード（ 2023.8.28更新）'!$B$2:$E$774,4,FALSE),""))</f>
        <v/>
      </c>
      <c r="I32" s="110" t="str">
        <f>IF(H32="","",E32*H32)</f>
        <v/>
      </c>
      <c r="J32" s="114"/>
    </row>
    <row r="33" spans="1:13" s="2" customFormat="1" ht="35.1" customHeight="1" x14ac:dyDescent="0.15">
      <c r="A33" s="17">
        <v>22</v>
      </c>
      <c r="B33" s="77"/>
      <c r="C33" s="18"/>
      <c r="D33" s="18"/>
      <c r="E33" s="81"/>
      <c r="F33" s="19"/>
      <c r="G33" s="20" t="str">
        <f t="shared" si="2"/>
        <v/>
      </c>
      <c r="H33" s="21" t="str">
        <f>IF($C33="","",IFERROR(VLOOKUP($B33,'商品リスト&amp;JANコード（ 2023.8.28更新）'!$B$2:$E$774,4,FALSE),""))</f>
        <v/>
      </c>
      <c r="I33" s="109" t="str">
        <f t="shared" si="3"/>
        <v/>
      </c>
      <c r="J33" s="114"/>
    </row>
    <row r="34" spans="1:13" s="2" customFormat="1" ht="35.1" customHeight="1" x14ac:dyDescent="0.15">
      <c r="A34" s="17">
        <v>23</v>
      </c>
      <c r="B34" s="77"/>
      <c r="C34" s="18" t="str">
        <f>IF($B34="","",IFERROR(VLOOKUP($B34,'商品リスト&amp;JANコード（ 2023.8.28更新）'!$B$2:$E$774,2,FALSE),"商品コードが間違っています"))</f>
        <v/>
      </c>
      <c r="D34" s="18" t="str">
        <f>IF($C34="","",IFERROR(VLOOKUP($B34,'商品リスト&amp;JANコード（ 2023.8.28更新）'!$B$2:$E$774,3,FALSE),""))</f>
        <v/>
      </c>
      <c r="E34" s="81"/>
      <c r="F34" s="19" t="str">
        <f t="shared" si="1"/>
        <v/>
      </c>
      <c r="G34" s="20" t="str">
        <f t="shared" si="2"/>
        <v/>
      </c>
      <c r="H34" s="21" t="str">
        <f>IF($C34="","",IFERROR(VLOOKUP($B34,'商品リスト&amp;JANコード（ 2023.8.28更新）'!$B$2:$E$774,4,FALSE),""))</f>
        <v/>
      </c>
      <c r="I34" s="109" t="str">
        <f t="shared" si="3"/>
        <v/>
      </c>
      <c r="J34" s="114"/>
    </row>
    <row r="35" spans="1:13" s="2" customFormat="1" ht="35.1" customHeight="1" x14ac:dyDescent="0.15">
      <c r="A35" s="17">
        <v>24</v>
      </c>
      <c r="B35" s="77"/>
      <c r="C35" s="18" t="str">
        <f>IF($B35="","",IFERROR(VLOOKUP($B35,'商品リスト&amp;JANコード（ 2023.8.28更新）'!$B$2:$E$774,2,FALSE),"商品コードが間違っています"))</f>
        <v/>
      </c>
      <c r="D35" s="18" t="str">
        <f>IF($C35="","",IFERROR(VLOOKUP($B35,'商品リスト&amp;JANコード（ 2023.8.28更新）'!$B$2:$E$774,3,FALSE),""))</f>
        <v/>
      </c>
      <c r="E35" s="81"/>
      <c r="F35" s="19" t="str">
        <f t="shared" si="1"/>
        <v/>
      </c>
      <c r="G35" s="20" t="str">
        <f t="shared" si="2"/>
        <v/>
      </c>
      <c r="H35" s="21" t="str">
        <f>IF($C35="","",IFERROR(VLOOKUP($B35,'商品リスト&amp;JANコード（ 2023.8.28更新）'!$B$2:$E$774,4,FALSE),""))</f>
        <v/>
      </c>
      <c r="I35" s="109" t="str">
        <f t="shared" si="3"/>
        <v/>
      </c>
      <c r="J35" s="114"/>
    </row>
    <row r="36" spans="1:13" s="2" customFormat="1" ht="35.1" customHeight="1" x14ac:dyDescent="0.15">
      <c r="A36" s="23">
        <v>25</v>
      </c>
      <c r="B36" s="78"/>
      <c r="C36" s="24" t="str">
        <f>IF($B36="","",IFERROR(VLOOKUP($B36,'商品リスト&amp;JANコード（ 2023.8.28更新）'!$B$2:$E$774,2,FALSE),"商品コードが間違っています"))</f>
        <v/>
      </c>
      <c r="D36" s="24" t="str">
        <f>IF($C36="","",IFERROR(VLOOKUP($B36,'商品リスト&amp;JANコード（ 2023.8.28更新）'!$B$2:$E$774,3,FALSE),""))</f>
        <v/>
      </c>
      <c r="E36" s="82"/>
      <c r="F36" s="25" t="str">
        <f t="shared" si="1"/>
        <v/>
      </c>
      <c r="G36" s="26" t="str">
        <f t="shared" si="2"/>
        <v/>
      </c>
      <c r="H36" s="27" t="str">
        <f>IF($C36="","",IFERROR(VLOOKUP($B36,'商品リスト&amp;JANコード（ 2023.8.28更新）'!$B$2:$E$774,4,FALSE),""))</f>
        <v/>
      </c>
      <c r="I36" s="111" t="str">
        <f t="shared" si="3"/>
        <v/>
      </c>
      <c r="J36" s="114"/>
    </row>
    <row r="37" spans="1:13" s="2" customFormat="1" ht="35.1" customHeight="1" x14ac:dyDescent="0.15">
      <c r="A37" s="29">
        <v>26</v>
      </c>
      <c r="B37" s="79"/>
      <c r="C37" s="30" t="str">
        <f>IF($B37="","",IFERROR(VLOOKUP($B37,'商品リスト&amp;JANコード（ 2023.8.28更新）'!$B$2:$E$774,2,FALSE),"商品コードが間違っています"))</f>
        <v/>
      </c>
      <c r="D37" s="30" t="str">
        <f>IF($C37="","",IFERROR(VLOOKUP($B37,'商品リスト&amp;JANコード（ 2023.8.28更新）'!$B$2:$E$774,3,FALSE),""))</f>
        <v/>
      </c>
      <c r="E37" s="83"/>
      <c r="F37" s="31" t="str">
        <f t="shared" si="1"/>
        <v/>
      </c>
      <c r="G37" s="32" t="str">
        <f t="shared" si="2"/>
        <v/>
      </c>
      <c r="H37" s="33" t="str">
        <f>IF($C37="","",IFERROR(VLOOKUP($B37,'商品リスト&amp;JANコード（ 2023.8.28更新）'!$B$2:$E$774,4,FALSE),""))</f>
        <v/>
      </c>
      <c r="I37" s="110" t="str">
        <f t="shared" si="3"/>
        <v/>
      </c>
      <c r="J37" s="114"/>
    </row>
    <row r="38" spans="1:13" s="2" customFormat="1" ht="35.1" customHeight="1" x14ac:dyDescent="0.15">
      <c r="A38" s="17">
        <v>27</v>
      </c>
      <c r="B38" s="77"/>
      <c r="C38" s="18" t="str">
        <f>IF($B38="","",IFERROR(VLOOKUP($B38,'商品リスト&amp;JANコード（ 2023.8.28更新）'!$B$2:$E$774,2,FALSE),"商品コードが間違っています"))</f>
        <v/>
      </c>
      <c r="D38" s="18" t="str">
        <f>IF($C38="","",IFERROR(VLOOKUP($B38,'商品リスト&amp;JANコード（ 2023.8.28更新）'!$B$2:$E$774,3,FALSE),""))</f>
        <v/>
      </c>
      <c r="E38" s="81"/>
      <c r="F38" s="19" t="str">
        <f t="shared" si="1"/>
        <v/>
      </c>
      <c r="G38" s="20" t="str">
        <f t="shared" si="2"/>
        <v/>
      </c>
      <c r="H38" s="21" t="str">
        <f>IF($C38="","",IFERROR(VLOOKUP($B38,'商品リスト&amp;JANコード（ 2023.8.28更新）'!$B$2:$E$774,4,FALSE),""))</f>
        <v/>
      </c>
      <c r="I38" s="109" t="str">
        <f t="shared" si="3"/>
        <v/>
      </c>
      <c r="J38" s="114"/>
    </row>
    <row r="39" spans="1:13" s="2" customFormat="1" ht="35.1" customHeight="1" x14ac:dyDescent="0.15">
      <c r="A39" s="17">
        <v>28</v>
      </c>
      <c r="B39" s="77"/>
      <c r="C39" s="18" t="str">
        <f>IF($B39="","",IFERROR(VLOOKUP($B39,'商品リスト&amp;JANコード（ 2023.8.28更新）'!$B$2:$E$774,2,FALSE),"商品コードが間違っています"))</f>
        <v/>
      </c>
      <c r="D39" s="18" t="str">
        <f>IF($C39="","",IFERROR(VLOOKUP($B39,'商品リスト&amp;JANコード（ 2023.8.28更新）'!$B$2:$E$774,3,FALSE),""))</f>
        <v/>
      </c>
      <c r="E39" s="81"/>
      <c r="F39" s="19" t="str">
        <f t="shared" si="1"/>
        <v/>
      </c>
      <c r="G39" s="20" t="str">
        <f t="shared" si="2"/>
        <v/>
      </c>
      <c r="H39" s="21" t="str">
        <f>IF($C39="","",IFERROR(VLOOKUP($B39,'商品リスト&amp;JANコード（ 2023.8.28更新）'!$B$2:$E$774,4,FALSE),""))</f>
        <v/>
      </c>
      <c r="I39" s="109" t="str">
        <f t="shared" si="3"/>
        <v/>
      </c>
      <c r="J39" s="114"/>
    </row>
    <row r="40" spans="1:13" s="2" customFormat="1" ht="35.1" customHeight="1" x14ac:dyDescent="0.15">
      <c r="A40" s="17">
        <v>29</v>
      </c>
      <c r="B40" s="77"/>
      <c r="C40" s="18" t="str">
        <f>IF($B40="","",IFERROR(VLOOKUP($B40,'商品リスト&amp;JANコード（ 2023.8.28更新）'!$B$2:$E$774,2,FALSE),"商品コードが間違っています"))</f>
        <v/>
      </c>
      <c r="D40" s="18" t="str">
        <f>IF($C40="","",IFERROR(VLOOKUP($B40,'商品リスト&amp;JANコード（ 2023.8.28更新）'!$B$2:$E$774,3,FALSE),""))</f>
        <v/>
      </c>
      <c r="E40" s="81"/>
      <c r="F40" s="19" t="str">
        <f t="shared" si="1"/>
        <v/>
      </c>
      <c r="G40" s="20" t="str">
        <f t="shared" si="2"/>
        <v/>
      </c>
      <c r="H40" s="21" t="str">
        <f>IF($C40="","",IFERROR(VLOOKUP($B40,'商品リスト&amp;JANコード（ 2023.8.28更新）'!$B$2:$E$774,4,FALSE),""))</f>
        <v/>
      </c>
      <c r="I40" s="109" t="str">
        <f t="shared" si="3"/>
        <v/>
      </c>
      <c r="J40" s="114"/>
    </row>
    <row r="41" spans="1:13" s="2" customFormat="1" ht="35.1" customHeight="1" thickBot="1" x14ac:dyDescent="0.2">
      <c r="A41" s="35">
        <v>30</v>
      </c>
      <c r="B41" s="80"/>
      <c r="C41" s="36" t="str">
        <f>IF($B41="","",IFERROR(VLOOKUP($B41,'商品リスト&amp;JANコード（ 2023.8.28更新）'!$B$2:$E$774,2,FALSE),"商品コードが間違っています"))</f>
        <v/>
      </c>
      <c r="D41" s="36" t="str">
        <f>IF($C41="","",IFERROR(VLOOKUP($B41,'商品リスト&amp;JANコード（ 2023.8.28更新）'!$B$2:$E$774,3,FALSE),""))</f>
        <v/>
      </c>
      <c r="E41" s="84"/>
      <c r="F41" s="37" t="str">
        <f t="shared" si="1"/>
        <v/>
      </c>
      <c r="G41" s="38" t="str">
        <f t="shared" si="2"/>
        <v/>
      </c>
      <c r="H41" s="39" t="str">
        <f>IF($C41="","",IFERROR(VLOOKUP($B41,'商品リスト&amp;JANコード（ 2023.8.28更新）'!$B$2:$E$774,4,FALSE),""))</f>
        <v/>
      </c>
      <c r="I41" s="112" t="str">
        <f t="shared" si="3"/>
        <v/>
      </c>
      <c r="J41" s="114"/>
    </row>
    <row r="42" spans="1:13" s="2" customFormat="1" ht="42.75" customHeight="1" thickTop="1" thickBot="1" x14ac:dyDescent="0.2">
      <c r="A42" s="125"/>
      <c r="B42" s="465" t="s">
        <v>128</v>
      </c>
      <c r="C42" s="465"/>
      <c r="D42" s="466"/>
      <c r="E42" s="41">
        <f>SUM(E12:E41)</f>
        <v>10</v>
      </c>
      <c r="F42" s="73"/>
      <c r="G42" s="42">
        <f>SUM(G12:G41)</f>
        <v>10320</v>
      </c>
      <c r="H42" s="74"/>
      <c r="I42" s="42">
        <f>SUM(I12:I41)</f>
        <v>17200</v>
      </c>
      <c r="J42" s="114"/>
    </row>
    <row r="43" spans="1:13" s="1" customFormat="1" ht="45" customHeight="1" thickTop="1" thickBot="1" x14ac:dyDescent="0.2">
      <c r="A43" s="46"/>
      <c r="B43" s="467" t="s">
        <v>121</v>
      </c>
      <c r="C43" s="467"/>
      <c r="D43" s="467"/>
      <c r="E43" s="468" t="s">
        <v>123</v>
      </c>
      <c r="F43" s="468"/>
      <c r="G43" s="468"/>
      <c r="H43" s="468"/>
      <c r="I43" s="468"/>
      <c r="J43" s="105" t="s">
        <v>122</v>
      </c>
      <c r="L43" s="471"/>
      <c r="M43" s="471"/>
    </row>
    <row r="44" spans="1:13" ht="19.5" customHeight="1" x14ac:dyDescent="0.15">
      <c r="A44" s="44"/>
      <c r="B44" s="47" t="s">
        <v>106</v>
      </c>
      <c r="C44" s="48" t="s">
        <v>105</v>
      </c>
      <c r="D44" s="48"/>
      <c r="E44" s="48"/>
      <c r="F44" s="48"/>
      <c r="G44" s="48"/>
      <c r="H44" s="48"/>
      <c r="I44" s="49"/>
      <c r="J44" s="103"/>
    </row>
    <row r="45" spans="1:13" ht="19.5" x14ac:dyDescent="0.15">
      <c r="A45" s="44"/>
      <c r="B45" s="50" t="s">
        <v>155</v>
      </c>
      <c r="C45" s="459" t="s">
        <v>156</v>
      </c>
      <c r="D45" s="459"/>
      <c r="E45" s="459"/>
      <c r="F45" s="459"/>
      <c r="G45" s="459"/>
      <c r="H45" s="459"/>
      <c r="I45" s="460"/>
      <c r="J45" s="103"/>
    </row>
    <row r="46" spans="1:13" ht="19.5" x14ac:dyDescent="0.15">
      <c r="A46" s="44"/>
      <c r="B46" s="50" t="s">
        <v>98</v>
      </c>
      <c r="C46" s="62" t="s">
        <v>97</v>
      </c>
      <c r="D46" s="44"/>
      <c r="E46" s="44"/>
      <c r="F46" s="44"/>
      <c r="G46" s="44"/>
      <c r="H46" s="59"/>
      <c r="I46" s="60"/>
      <c r="J46" s="103"/>
    </row>
    <row r="47" spans="1:13" ht="19.5" x14ac:dyDescent="0.15">
      <c r="A47" s="44"/>
      <c r="B47" s="50" t="s">
        <v>19</v>
      </c>
      <c r="C47" s="57" t="s">
        <v>20</v>
      </c>
      <c r="D47" s="51"/>
      <c r="E47" s="51"/>
      <c r="F47" s="51"/>
      <c r="G47" s="51"/>
      <c r="H47" s="51"/>
      <c r="I47" s="52"/>
      <c r="J47" s="103"/>
    </row>
    <row r="48" spans="1:13" ht="20.25" thickBot="1" x14ac:dyDescent="0.2">
      <c r="A48" s="44"/>
      <c r="B48" s="53" t="s">
        <v>21</v>
      </c>
      <c r="C48" s="56" t="s">
        <v>96</v>
      </c>
      <c r="D48" s="54"/>
      <c r="E48" s="54"/>
      <c r="F48" s="54"/>
      <c r="G48" s="54"/>
      <c r="H48" s="54"/>
      <c r="I48" s="55"/>
      <c r="J48" s="103"/>
    </row>
  </sheetData>
  <sheetProtection algorithmName="SHA-512" hashValue="cwcOo5TPl3w2XCqLG/qZ5WKTsDUszE/qDcHbME0kef7DeftX70wwnG6NBwyV4AKfBHuNGWBNK46rngwVW+O2Ng==" saltValue="MQ6AiJxsRrxCVcv5iDJlKQ==" spinCount="100000" sheet="1" objects="1" scenarios="1"/>
  <mergeCells count="12">
    <mergeCell ref="L43:M43"/>
    <mergeCell ref="C45:I45"/>
    <mergeCell ref="H1:I1"/>
    <mergeCell ref="F3:I4"/>
    <mergeCell ref="F5:I5"/>
    <mergeCell ref="H8:I8"/>
    <mergeCell ref="B43:D43"/>
    <mergeCell ref="E43:I43"/>
    <mergeCell ref="B42:D42"/>
    <mergeCell ref="D6:I6"/>
    <mergeCell ref="C29:D29"/>
    <mergeCell ref="C30:D30"/>
  </mergeCells>
  <phoneticPr fontId="18"/>
  <dataValidations disablePrompts="1" count="1">
    <dataValidation type="list" allowBlank="1" showInputMessage="1" showErrorMessage="1" sqref="C8" xr:uid="{00000000-0002-0000-0200-000000000000}">
      <formula1>"銀行振込,代引"</formula1>
    </dataValidation>
  </dataValidations>
  <pageMargins left="0.25" right="0.25" top="0.75" bottom="0.5" header="0.3" footer="0.3"/>
  <pageSetup paperSize="9" scale="5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商品リスト&amp;JANコード（ 2023.8.28更新）</vt:lpstr>
      <vt:lpstr>こちらの注文書シートをご利用ください</vt:lpstr>
      <vt:lpstr>入力例</vt:lpstr>
      <vt:lpstr>こちらの注文書シートをご利用ください!Print_Area</vt:lpstr>
      <vt:lpstr>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山田繊維 株式会社</cp:lastModifiedBy>
  <cp:lastPrinted>2023-01-10T08:21:36Z</cp:lastPrinted>
  <dcterms:created xsi:type="dcterms:W3CDTF">2016-10-18T09:26:20Z</dcterms:created>
  <dcterms:modified xsi:type="dcterms:W3CDTF">2023-09-12T00:33:35Z</dcterms:modified>
</cp:coreProperties>
</file>